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8 Compliance Outage Info\2019\"/>
    </mc:Choice>
  </mc:AlternateContent>
  <bookViews>
    <workbookView xWindow="360" yWindow="60" windowWidth="9015" windowHeight="4815" tabRatio="674" activeTab="3"/>
  </bookViews>
  <sheets>
    <sheet name="Sheet2" sheetId="15" r:id="rId1"/>
    <sheet name="Sheet1" sheetId="14" r:id="rId2"/>
    <sheet name="Actual" sheetId="13" r:id="rId3"/>
    <sheet name="Detailed Schedule" sheetId="4" r:id="rId4"/>
    <sheet name="Maintenance Critical Path" sheetId="11" r:id="rId5"/>
    <sheet name="Production Impact" sheetId="12" r:id="rId6"/>
  </sheets>
  <definedNames>
    <definedName name="_xlnm.Print_Area" localSheetId="3">'Detailed Schedule'!$A$1:$R$51</definedName>
    <definedName name="_xlnm.Print_Area" localSheetId="4">'Maintenance Critical Path'!$A$1:$N$65</definedName>
    <definedName name="_xlnm.Print_Area" localSheetId="5">'Production Impact'!$J$1:$T$58</definedName>
    <definedName name="_xlnm.Print_Titles" localSheetId="4">'Maintenance Critical Path'!$2:$3</definedName>
  </definedNames>
  <calcPr calcId="152511" calcMode="manual"/>
</workbook>
</file>

<file path=xl/calcChain.xml><?xml version="1.0" encoding="utf-8"?>
<calcChain xmlns="http://schemas.openxmlformats.org/spreadsheetml/2006/main">
  <c r="J8" i="13" l="1"/>
  <c r="K8" i="13"/>
  <c r="I4" i="12"/>
  <c r="I5" i="12"/>
  <c r="I6" i="12"/>
  <c r="I7" i="12"/>
  <c r="K7" i="12" s="1"/>
  <c r="I8" i="12"/>
  <c r="I9" i="12"/>
  <c r="K9" i="12" s="1"/>
  <c r="C11" i="12"/>
  <c r="D11" i="12"/>
  <c r="E11" i="12"/>
  <c r="F11" i="12"/>
  <c r="G11" i="12"/>
  <c r="G16" i="12" s="1"/>
  <c r="C12" i="12"/>
  <c r="C16" i="12" s="1"/>
  <c r="C17" i="12" s="1"/>
  <c r="D12" i="12"/>
  <c r="E12" i="12"/>
  <c r="F12" i="12"/>
  <c r="F16" i="12" s="1"/>
  <c r="G12" i="12"/>
  <c r="C13" i="12"/>
  <c r="D13" i="12"/>
  <c r="E13" i="12"/>
  <c r="F13" i="12"/>
  <c r="G13" i="12"/>
  <c r="C14" i="12"/>
  <c r="D14" i="12"/>
  <c r="E14" i="12"/>
  <c r="E16" i="12" s="1"/>
  <c r="E17" i="12" s="1"/>
  <c r="F14" i="12"/>
  <c r="G14" i="12"/>
  <c r="C15" i="12"/>
  <c r="D15" i="12"/>
  <c r="E15" i="12"/>
  <c r="F15" i="12"/>
  <c r="G15" i="12"/>
  <c r="D16" i="12"/>
  <c r="D17" i="12" s="1"/>
  <c r="C18" i="12"/>
  <c r="G18" i="12"/>
  <c r="C22" i="12"/>
  <c r="I22" i="12" s="1"/>
  <c r="J4" i="12" s="1"/>
  <c r="K4" i="12" s="1"/>
  <c r="C23" i="12"/>
  <c r="I23" i="12" s="1"/>
  <c r="J5" i="12" s="1"/>
  <c r="C24" i="12"/>
  <c r="I24" i="12" s="1"/>
  <c r="J6" i="12" s="1"/>
  <c r="K6" i="12" s="1"/>
  <c r="C25" i="12"/>
  <c r="I25" i="12" s="1"/>
  <c r="J7" i="12" s="1"/>
  <c r="C26" i="12"/>
  <c r="I26" i="12" s="1"/>
  <c r="J8" i="12" s="1"/>
  <c r="K8" i="12" s="1"/>
  <c r="B27" i="12"/>
  <c r="B36" i="12" s="1"/>
  <c r="H27" i="12"/>
  <c r="I27" i="12" s="1"/>
  <c r="J9" i="12" s="1"/>
  <c r="D29" i="12"/>
  <c r="D34" i="12" s="1"/>
  <c r="E29" i="12"/>
  <c r="F29" i="12"/>
  <c r="F34" i="12" s="1"/>
  <c r="G29" i="12"/>
  <c r="H29" i="12"/>
  <c r="H34" i="12" s="1"/>
  <c r="D30" i="12"/>
  <c r="E30" i="12"/>
  <c r="F30" i="12"/>
  <c r="G30" i="12"/>
  <c r="H30" i="12"/>
  <c r="D31" i="12"/>
  <c r="E31" i="12"/>
  <c r="F31" i="12"/>
  <c r="G31" i="12"/>
  <c r="H31" i="12"/>
  <c r="D32" i="12"/>
  <c r="E32" i="12"/>
  <c r="E34" i="12" s="1"/>
  <c r="F32" i="12"/>
  <c r="G32" i="12"/>
  <c r="H32" i="12"/>
  <c r="D33" i="12"/>
  <c r="E33" i="12"/>
  <c r="F33" i="12"/>
  <c r="G33" i="12"/>
  <c r="H33" i="12"/>
  <c r="G34" i="12"/>
  <c r="C36" i="12"/>
  <c r="E36" i="12"/>
  <c r="G36" i="12"/>
  <c r="B49" i="12"/>
  <c r="E18" i="12" s="1"/>
  <c r="D18" i="12"/>
  <c r="H36" i="12"/>
  <c r="F36" i="12"/>
  <c r="D36" i="12"/>
  <c r="C32" i="12"/>
  <c r="C30" i="12"/>
  <c r="H18" i="12"/>
  <c r="F18" i="12"/>
  <c r="F17" i="12" l="1"/>
  <c r="G17" i="12" s="1"/>
  <c r="H17" i="12" s="1"/>
  <c r="K5" i="12"/>
  <c r="B41" i="12"/>
  <c r="B40" i="12"/>
  <c r="B37" i="12"/>
  <c r="C37" i="12" s="1"/>
  <c r="C29" i="12"/>
  <c r="C33" i="12"/>
  <c r="C19" i="12"/>
  <c r="D19" i="12" s="1"/>
  <c r="E19" i="12" s="1"/>
  <c r="F19" i="12" s="1"/>
  <c r="G19" i="12" s="1"/>
  <c r="H19" i="12" s="1"/>
  <c r="C31" i="12"/>
  <c r="D37" i="12" l="1"/>
  <c r="C40" i="12"/>
  <c r="C34" i="12"/>
  <c r="C35" i="12" s="1"/>
  <c r="E37" i="12" l="1"/>
  <c r="D40" i="12"/>
  <c r="C39" i="12"/>
  <c r="C41" i="12" s="1"/>
  <c r="D35" i="12"/>
  <c r="D39" i="12" l="1"/>
  <c r="D41" i="12" s="1"/>
  <c r="E35" i="12"/>
  <c r="F37" i="12"/>
  <c r="E40" i="12"/>
  <c r="G37" i="12" l="1"/>
  <c r="F40" i="12"/>
  <c r="E39" i="12"/>
  <c r="E41" i="12" s="1"/>
  <c r="F35" i="12"/>
  <c r="F39" i="12" l="1"/>
  <c r="F41" i="12" s="1"/>
  <c r="G35" i="12"/>
  <c r="G40" i="12"/>
  <c r="H37" i="12"/>
  <c r="H40" i="12" s="1"/>
  <c r="G39" i="12" l="1"/>
  <c r="G41" i="12" s="1"/>
  <c r="H35" i="12"/>
  <c r="H39" i="12" s="1"/>
  <c r="H41" i="12" s="1"/>
</calcChain>
</file>

<file path=xl/comments1.xml><?xml version="1.0" encoding="utf-8"?>
<comments xmlns="http://schemas.openxmlformats.org/spreadsheetml/2006/main">
  <authors>
    <author>Bowater Newsprint</author>
  </authors>
  <commentList>
    <comment ref="Q2" authorId="0" shapeId="0">
      <text>
        <r>
          <rPr>
            <b/>
            <sz val="8"/>
            <color indexed="81"/>
            <rFont val="Tahoma"/>
            <family val="2"/>
          </rPr>
          <t>Bowater Newsprint:</t>
        </r>
        <r>
          <rPr>
            <sz val="8"/>
            <color indexed="81"/>
            <rFont val="Tahoma"/>
            <family val="2"/>
          </rPr>
          <t xml:space="preserve">
Following Maintenance followup to Operations Meeting of 5-19-04</t>
        </r>
      </text>
    </comment>
  </commentList>
</comments>
</file>

<file path=xl/sharedStrings.xml><?xml version="1.0" encoding="utf-8"?>
<sst xmlns="http://schemas.openxmlformats.org/spreadsheetml/2006/main" count="538" uniqueCount="311">
  <si>
    <t>Duration</t>
  </si>
  <si>
    <t>Air Compressors</t>
  </si>
  <si>
    <t>Tue</t>
  </si>
  <si>
    <t>Wed</t>
  </si>
  <si>
    <t>Mill Water System</t>
  </si>
  <si>
    <t>Effluent System</t>
  </si>
  <si>
    <t>Fri</t>
  </si>
  <si>
    <t>Sun</t>
  </si>
  <si>
    <t>Warm Up</t>
  </si>
  <si>
    <t>No. 1 Machine</t>
  </si>
  <si>
    <t>Mon</t>
  </si>
  <si>
    <t>No. 2 Machine</t>
  </si>
  <si>
    <t>Sat</t>
  </si>
  <si>
    <t>No. 3 Machine</t>
  </si>
  <si>
    <t>No. 4 Machine</t>
  </si>
  <si>
    <t>No. 5 Machine</t>
  </si>
  <si>
    <t>Recycle</t>
  </si>
  <si>
    <t>Kraft Mill</t>
  </si>
  <si>
    <t>Brown Stock</t>
  </si>
  <si>
    <t>Bleach Plant</t>
  </si>
  <si>
    <t>Evaporators</t>
  </si>
  <si>
    <t>Lime Kiln</t>
  </si>
  <si>
    <t>Day 1</t>
  </si>
  <si>
    <t>Day 2</t>
  </si>
  <si>
    <t>Day 3</t>
  </si>
  <si>
    <t>Thu</t>
  </si>
  <si>
    <t>Pulp Dryer</t>
  </si>
  <si>
    <t>Chip Prep</t>
  </si>
  <si>
    <t>Steam System</t>
  </si>
  <si>
    <t xml:space="preserve">Duration </t>
  </si>
  <si>
    <t>In Service</t>
  </si>
  <si>
    <t>Actual</t>
  </si>
  <si>
    <t>Plan</t>
  </si>
  <si>
    <t>Fire Water System</t>
  </si>
  <si>
    <t>No. 1 Turbine</t>
  </si>
  <si>
    <t>No. 2 Turbine</t>
  </si>
  <si>
    <t>No. 3 Turbine</t>
  </si>
  <si>
    <t>Incinerator</t>
  </si>
  <si>
    <t>North GL Clarifier</t>
  </si>
  <si>
    <t xml:space="preserve">       Line 7 - 8</t>
  </si>
  <si>
    <t>No. 3 Recovery</t>
  </si>
  <si>
    <t>Causticizing</t>
  </si>
  <si>
    <t>850# Steam</t>
  </si>
  <si>
    <t>180# Steam</t>
  </si>
  <si>
    <t>150# Steam</t>
  </si>
  <si>
    <t>50# Steam</t>
  </si>
  <si>
    <t>Water Systems</t>
  </si>
  <si>
    <t>Effluent Clarifier</t>
  </si>
  <si>
    <t>Sludge Plant</t>
  </si>
  <si>
    <t>No. 1 Power</t>
  </si>
  <si>
    <t>No. 2 Power</t>
  </si>
  <si>
    <t>No. 3 Power</t>
  </si>
  <si>
    <t>BFB</t>
  </si>
  <si>
    <t>Day 0</t>
  </si>
  <si>
    <t>Contractor</t>
  </si>
  <si>
    <t>8am Mon</t>
  </si>
  <si>
    <t>Finishing &amp; Shipping</t>
  </si>
  <si>
    <t>Support process steam</t>
  </si>
  <si>
    <t>hours</t>
  </si>
  <si>
    <t>NLL</t>
  </si>
  <si>
    <t>SLL</t>
  </si>
  <si>
    <t>105 Hrs</t>
  </si>
  <si>
    <t>Mon 8am</t>
  </si>
  <si>
    <t>Fri 5pm</t>
  </si>
  <si>
    <t>Tue 8am</t>
  </si>
  <si>
    <t>Thu 8am</t>
  </si>
  <si>
    <t>Thu 8pm</t>
  </si>
  <si>
    <t>60 Hrs</t>
  </si>
  <si>
    <t>Available</t>
  </si>
  <si>
    <t>72 Hrs</t>
  </si>
  <si>
    <t>Fri 8am</t>
  </si>
  <si>
    <t>Work Begins</t>
  </si>
  <si>
    <t>56 Hrs</t>
  </si>
  <si>
    <t>Thu 4pm</t>
  </si>
  <si>
    <t>120 Hrs</t>
  </si>
  <si>
    <t>Sat 8am</t>
  </si>
  <si>
    <t>120 hrs</t>
  </si>
  <si>
    <t>36 Hrs</t>
  </si>
  <si>
    <t>Tue 12pm</t>
  </si>
  <si>
    <t>Fri 8pm</t>
  </si>
  <si>
    <t>168 Hrs</t>
  </si>
  <si>
    <t>Tue 8pm</t>
  </si>
  <si>
    <t>12 Hrs</t>
  </si>
  <si>
    <t>Wed 8am</t>
  </si>
  <si>
    <t>Tue 12 noon</t>
  </si>
  <si>
    <t>12hrs</t>
  </si>
  <si>
    <t>Wed 8pm</t>
  </si>
  <si>
    <t>As Needed</t>
  </si>
  <si>
    <t>Critical Path</t>
  </si>
  <si>
    <t>Executed by</t>
  </si>
  <si>
    <t>Bow Maint</t>
  </si>
  <si>
    <t>Critical Path Work</t>
  </si>
  <si>
    <t>Power Feed Wear Plate Replacement</t>
  </si>
  <si>
    <t>Tube Belt rollers and Takeup Pulley/ B9 CTS Acc HD Pulley</t>
  </si>
  <si>
    <t>52 Hrs</t>
  </si>
  <si>
    <t>Gear Train Repairs</t>
  </si>
  <si>
    <t>Gear Train and Chest Repairs</t>
  </si>
  <si>
    <t>Tray Silo and Chest Repairs</t>
  </si>
  <si>
    <t>Gear Train and Press Section Repairs</t>
  </si>
  <si>
    <t>Calendar Stack Replacement and Calendar Jacks</t>
  </si>
  <si>
    <t>A &amp; B Mill Belt and head Pulley Replacement</t>
  </si>
  <si>
    <t>Isolation valve Replacements (11 Valves)</t>
  </si>
  <si>
    <t>Project</t>
  </si>
  <si>
    <t>Former Replacement</t>
  </si>
  <si>
    <t>D100 FRP Repairs and Bleach Plant Feed Tank Replacement</t>
  </si>
  <si>
    <t>Water And Steam Work (See Below)</t>
  </si>
  <si>
    <t>Annual Outage</t>
  </si>
  <si>
    <t>Valve Rebuilds and Valve Packing Replacement</t>
  </si>
  <si>
    <t>See Above</t>
  </si>
  <si>
    <t>Air Leak in Old Kraft Mill Area off Main Header</t>
  </si>
  <si>
    <t>Mill Water Line Under Turbine Floor/Mill water Booster Pump Repairs</t>
  </si>
  <si>
    <t>Inspection of Waste Lift Box During Low Flow By Diver</t>
  </si>
  <si>
    <t>#1 Raw Water Power</t>
  </si>
  <si>
    <t>12Hrs</t>
  </si>
  <si>
    <t>#3 PM Power Dist</t>
  </si>
  <si>
    <t>Filter Plant Power</t>
  </si>
  <si>
    <t>Repair of the First Effect</t>
  </si>
  <si>
    <t>Sun 8pm</t>
  </si>
  <si>
    <t xml:space="preserve"> 136 Hrs</t>
  </si>
  <si>
    <t>Sun 8am</t>
  </si>
  <si>
    <t>160 Hrs</t>
  </si>
  <si>
    <t>Clean Out and Repair</t>
  </si>
  <si>
    <t>32 Hrs</t>
  </si>
  <si>
    <t>Mon 8pm</t>
  </si>
  <si>
    <t>See Above/Twin Screw Drainer</t>
  </si>
  <si>
    <t>w/Evaps</t>
  </si>
  <si>
    <t>#2 Raw Water</t>
  </si>
  <si>
    <t>No Outage Work</t>
  </si>
  <si>
    <t>12 hrs</t>
  </si>
  <si>
    <t>Valves to be Replaced</t>
  </si>
  <si>
    <t>TMP                Lines 1-4</t>
  </si>
  <si>
    <t>Power Outages</t>
  </si>
  <si>
    <t>TUBE BELT</t>
  </si>
  <si>
    <t>Air System Repairs</t>
  </si>
  <si>
    <t>Warm 6 hrs</t>
  </si>
  <si>
    <t>Warm early</t>
  </si>
  <si>
    <t>8a Thur</t>
  </si>
  <si>
    <t>5 pm Fri</t>
  </si>
  <si>
    <t>Equipment</t>
  </si>
  <si>
    <t>end</t>
  </si>
  <si>
    <t>Maint</t>
  </si>
  <si>
    <t>Comp</t>
  </si>
  <si>
    <t xml:space="preserve">Tube Belt </t>
  </si>
  <si>
    <t>SUPPORT PROCESS</t>
  </si>
  <si>
    <t xml:space="preserve">        Lines 5-6 </t>
  </si>
  <si>
    <t>Comments/Opportunities</t>
  </si>
  <si>
    <t>Controlling job</t>
  </si>
  <si>
    <t>Revison 1</t>
  </si>
  <si>
    <t>Tick Lines Represent 8am of the Day Listed Above</t>
  </si>
  <si>
    <t>Tue 12Noon</t>
  </si>
  <si>
    <t>Wed 12 Mid</t>
  </si>
  <si>
    <t>Thu 3pm</t>
  </si>
  <si>
    <t>Decker Repair has Become the Controlling Job</t>
  </si>
  <si>
    <t>Recovery Boiler</t>
  </si>
  <si>
    <t>[Hours]</t>
  </si>
  <si>
    <t>Scheduled Outage Duration</t>
  </si>
  <si>
    <t>HOURS DOWN</t>
  </si>
  <si>
    <t>Actual Outage Duration</t>
  </si>
  <si>
    <t>Scheduled Tonnes Lost</t>
  </si>
  <si>
    <t>Actual Tonnes Lost</t>
  </si>
  <si>
    <t>Production Rate [MT/24 hours]</t>
  </si>
  <si>
    <t>Cumulative Paper</t>
  </si>
  <si>
    <t>Cumulative Pulp</t>
  </si>
  <si>
    <t>No 1 Machine</t>
  </si>
  <si>
    <t>No 2 Machine</t>
  </si>
  <si>
    <t>No 3 Machine</t>
  </si>
  <si>
    <t>No 4 Machine</t>
  </si>
  <si>
    <t>No 5 Machine</t>
  </si>
  <si>
    <t>Cold Mill Outage Production Impact</t>
  </si>
  <si>
    <t>Paper v Plan</t>
  </si>
  <si>
    <t>Pulp v Plan</t>
  </si>
  <si>
    <t>Total var from Plan</t>
  </si>
  <si>
    <t>Scheduled</t>
  </si>
  <si>
    <t>Flame in PB1 &amp; PB3 about 6:30a Thurs, PB2 @ 9:45a; BFB on line 9:00p Thurs</t>
  </si>
  <si>
    <t>6:47 am Tue</t>
  </si>
  <si>
    <t>1:12 am Tue</t>
  </si>
  <si>
    <t xml:space="preserve"> Area</t>
  </si>
  <si>
    <t>PM1</t>
  </si>
  <si>
    <t>PM2</t>
  </si>
  <si>
    <t>PM3</t>
  </si>
  <si>
    <t>PM4</t>
  </si>
  <si>
    <t>PM5</t>
  </si>
  <si>
    <t>Equipment Down</t>
  </si>
  <si>
    <t>Maint Begin</t>
  </si>
  <si>
    <t>Maint Complete</t>
  </si>
  <si>
    <t>Equipment Startup</t>
  </si>
  <si>
    <t>Downtime</t>
  </si>
  <si>
    <t>8:00 am Tue</t>
  </si>
  <si>
    <t>6:42 am Tue</t>
  </si>
  <si>
    <t>11:05 pm Mon</t>
  </si>
  <si>
    <t>9:40 pm Mon</t>
  </si>
  <si>
    <t>1:00 am Tue</t>
  </si>
  <si>
    <t>5:00 am Tue</t>
  </si>
  <si>
    <t>7:00 am Tue</t>
  </si>
  <si>
    <t>4:00 am Tue</t>
  </si>
  <si>
    <t>11:00 pm Mon</t>
  </si>
  <si>
    <t>8:00 pm Thu</t>
  </si>
  <si>
    <t>8:00 am Fri</t>
  </si>
  <si>
    <t>4:00 pm Thu</t>
  </si>
  <si>
    <t>12:30 am Fri</t>
  </si>
  <si>
    <t>9:00 am Fri</t>
  </si>
  <si>
    <t>11:00pm Fri</t>
  </si>
  <si>
    <t>6:25 am Sat</t>
  </si>
  <si>
    <t>11:20pm Thu</t>
  </si>
  <si>
    <t>4:00 am Fri</t>
  </si>
  <si>
    <t>4:00 pm Fri</t>
  </si>
  <si>
    <t>6:00 pm Thu</t>
  </si>
  <si>
    <t>9:55 am Fri</t>
  </si>
  <si>
    <t>12:00 pm Fri</t>
  </si>
  <si>
    <t>11:05 pm fri</t>
  </si>
  <si>
    <t>11:00 am Sat</t>
  </si>
  <si>
    <t>2:03 am Fri</t>
  </si>
  <si>
    <t>Average</t>
  </si>
  <si>
    <t>Safety</t>
  </si>
  <si>
    <t>Bowater</t>
  </si>
  <si>
    <t>Contractors</t>
  </si>
  <si>
    <t>First Aid</t>
  </si>
  <si>
    <t>Recordable</t>
  </si>
  <si>
    <t>Cost</t>
  </si>
  <si>
    <t>Actual (Preliminary)</t>
  </si>
  <si>
    <t xml:space="preserve">Work </t>
  </si>
  <si>
    <t>Planned</t>
  </si>
  <si>
    <t>Completed</t>
  </si>
  <si>
    <t>Addon Scope Changes</t>
  </si>
  <si>
    <t>Tissue Machine</t>
  </si>
  <si>
    <t>Revision 0</t>
  </si>
  <si>
    <t>Digester</t>
  </si>
  <si>
    <t>Raw Water 1</t>
  </si>
  <si>
    <t>Digester Inspection and Repair</t>
  </si>
  <si>
    <t>Raw Water 2</t>
  </si>
  <si>
    <t>10pm Fri</t>
  </si>
  <si>
    <t>PB2</t>
  </si>
  <si>
    <t>FIRE IN BFB</t>
  </si>
  <si>
    <t>FIRE IN PB2</t>
  </si>
  <si>
    <t>2am Sat</t>
  </si>
  <si>
    <t>Recovery Compliance Outage</t>
  </si>
  <si>
    <t>COLD MILL TARGET</t>
  </si>
  <si>
    <t>Budget</t>
  </si>
  <si>
    <t>2017 Annual Compliance Outage</t>
  </si>
  <si>
    <t>90% Budget</t>
  </si>
  <si>
    <t>10% Contingency</t>
  </si>
  <si>
    <t>Actual Budget</t>
  </si>
  <si>
    <t>Kraft Mill Area</t>
  </si>
  <si>
    <t>Cooling Tower</t>
  </si>
  <si>
    <t>Lime Kiln &amp; Re-Causticizing Area</t>
  </si>
  <si>
    <t xml:space="preserve">    Total on A/F's for approval</t>
  </si>
  <si>
    <t>Note:</t>
  </si>
  <si>
    <t>The $2.5 MM for the Kraft Mill includes the ClO2 Re-boiler</t>
  </si>
  <si>
    <t>March 2019 Outage</t>
  </si>
  <si>
    <t>8am Sat</t>
  </si>
  <si>
    <t>Chips Off to Bin</t>
  </si>
  <si>
    <t>8pm Sat</t>
  </si>
  <si>
    <t>9pm Sat</t>
  </si>
  <si>
    <t>Weak Liquor Flow Off</t>
  </si>
  <si>
    <t>8am Sun</t>
  </si>
  <si>
    <t>12pm Sun</t>
  </si>
  <si>
    <t>3pm Sun</t>
  </si>
  <si>
    <t>3am Mon</t>
  </si>
  <si>
    <t>5pm Sat</t>
  </si>
  <si>
    <t>Down</t>
  </si>
  <si>
    <t>D Tower Repair</t>
  </si>
  <si>
    <t>7am Tue</t>
  </si>
  <si>
    <t xml:space="preserve">      </t>
  </si>
  <si>
    <t>BKR 1008 - Stock Prep</t>
  </si>
  <si>
    <t>6am Mon</t>
  </si>
  <si>
    <t>6 am Wed</t>
  </si>
  <si>
    <t>BKR 4006 - CR 48-3, CR 48-4</t>
  </si>
  <si>
    <t>8 am Thur</t>
  </si>
  <si>
    <t>BKR 1503 Outage
affects equipment in CR 52-1, -5, Chem Prep and CLO2</t>
  </si>
  <si>
    <t>6am Tue</t>
  </si>
  <si>
    <t>Inc Bus 5 &amp; Load Bus 5 - RB3 &amp; Evaps</t>
  </si>
  <si>
    <t>8am Thu</t>
  </si>
  <si>
    <t>BKR 3007 - Chip Screen &amp; P&amp;H Crane, Reclaimers</t>
  </si>
  <si>
    <t>BKR 2007 - NLL Drum</t>
  </si>
  <si>
    <t>BKR 137, 2004, 3002, 4002 - Utilities area, turbines, demins - CR 28-1, 2, 3, 4, coal yard</t>
  </si>
  <si>
    <t>BKR 1004 - Technical building</t>
  </si>
  <si>
    <t>Facilities Building &amp; Old Gwd</t>
  </si>
  <si>
    <t>6am Wed</t>
  </si>
  <si>
    <t>Inc Bus 3, 4, 6 - TMP &amp; PM5 air compressors</t>
  </si>
  <si>
    <t>Down 1 Hour to switch power source</t>
  </si>
  <si>
    <t>8am Fri</t>
  </si>
  <si>
    <t>TG1</t>
  </si>
  <si>
    <t>TG2</t>
  </si>
  <si>
    <t>TG3</t>
  </si>
  <si>
    <t>2am Tue</t>
  </si>
  <si>
    <t>South Booster Pump</t>
  </si>
  <si>
    <t>Bleach Plant on D Tower Bypass March 16</t>
  </si>
  <si>
    <t>8am Tue</t>
  </si>
  <si>
    <t>4pm Tue</t>
  </si>
  <si>
    <t>12am Sun</t>
  </si>
  <si>
    <t>3pm Mon</t>
  </si>
  <si>
    <t>9am Sun</t>
  </si>
  <si>
    <t>5pm Mon</t>
  </si>
  <si>
    <t>7pm Mon</t>
  </si>
  <si>
    <t>6am Sat</t>
  </si>
  <si>
    <t>2pm Fri</t>
  </si>
  <si>
    <t>8pm Fri</t>
  </si>
  <si>
    <t>12pm Thu</t>
  </si>
  <si>
    <t>3pm Thu</t>
  </si>
  <si>
    <t>Day 4</t>
  </si>
  <si>
    <t>Day 5</t>
  </si>
  <si>
    <t>Day 6</t>
  </si>
  <si>
    <t>Day 7</t>
  </si>
  <si>
    <t>Day 8</t>
  </si>
  <si>
    <t>Day 9</t>
  </si>
  <si>
    <t>Updated 01/19/19</t>
  </si>
  <si>
    <t>4am Mon</t>
  </si>
  <si>
    <t>11am Mon</t>
  </si>
  <si>
    <t>4pm Mon</t>
  </si>
  <si>
    <t xml:space="preserve">BKR 1506/2502 - LCR/HCR, </t>
  </si>
  <si>
    <t>South Log Line - BKR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</si>
</sst>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"/>
    <numFmt numFmtId="165" formatCode="0.0_);\(0.0\)"/>
  </numFmts>
  <fonts count="40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6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i/>
      <u/>
      <sz val="9"/>
      <color indexed="12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48"/>
      <name val="Arial"/>
      <family val="2"/>
    </font>
    <font>
      <sz val="64"/>
      <name val="Arial"/>
      <family val="2"/>
    </font>
    <font>
      <sz val="18"/>
      <name val="Arial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E7F2E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right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18" fontId="2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16" fontId="4" fillId="0" borderId="9" xfId="0" applyNumberFormat="1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11" fillId="0" borderId="2" xfId="0" applyFont="1" applyFill="1" applyBorder="1"/>
    <xf numFmtId="0" fontId="0" fillId="0" borderId="3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18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" fontId="1" fillId="0" borderId="0" xfId="0" applyNumberFormat="1" applyFont="1" applyBorder="1" applyAlignment="1"/>
    <xf numFmtId="18" fontId="3" fillId="0" borderId="0" xfId="0" applyNumberFormat="1" applyFont="1" applyBorder="1" applyAlignment="1">
      <alignment horizontal="center"/>
    </xf>
    <xf numFmtId="18" fontId="3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18" fontId="3" fillId="0" borderId="0" xfId="0" applyNumberFormat="1" applyFont="1" applyBorder="1" applyAlignment="1"/>
    <xf numFmtId="18" fontId="3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0" fontId="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8" fontId="9" fillId="0" borderId="0" xfId="0" applyNumberFormat="1" applyFont="1" applyBorder="1" applyAlignment="1">
      <alignment horizontal="center"/>
    </xf>
    <xf numFmtId="18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9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2" xfId="0" applyFont="1" applyBorder="1" applyAlignment="1">
      <alignment horizontal="right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" fontId="13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18" fillId="0" borderId="2" xfId="0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20" fillId="0" borderId="3" xfId="0" applyFont="1" applyFill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2" fillId="0" borderId="2" xfId="0" applyFont="1" applyBorder="1" applyAlignment="1">
      <alignment horizontal="right"/>
    </xf>
    <xf numFmtId="0" fontId="3" fillId="0" borderId="12" xfId="0" applyFont="1" applyBorder="1"/>
    <xf numFmtId="0" fontId="4" fillId="0" borderId="14" xfId="0" applyFont="1" applyBorder="1" applyAlignment="1">
      <alignment horizontal="center"/>
    </xf>
    <xf numFmtId="18" fontId="25" fillId="0" borderId="0" xfId="0" applyNumberFormat="1" applyFont="1" applyBorder="1"/>
    <xf numFmtId="18" fontId="24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21" fillId="0" borderId="0" xfId="0" applyFont="1"/>
    <xf numFmtId="0" fontId="7" fillId="0" borderId="0" xfId="0" applyFont="1"/>
    <xf numFmtId="1" fontId="0" fillId="0" borderId="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3" fontId="2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/>
    <xf numFmtId="0" fontId="28" fillId="0" borderId="0" xfId="0" applyFont="1" applyFill="1"/>
    <xf numFmtId="1" fontId="28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30" fillId="0" borderId="0" xfId="0" applyFont="1"/>
    <xf numFmtId="0" fontId="31" fillId="0" borderId="0" xfId="0" applyFont="1"/>
    <xf numFmtId="0" fontId="0" fillId="0" borderId="0" xfId="0" applyAlignment="1">
      <alignment horizontal="right"/>
    </xf>
    <xf numFmtId="16" fontId="3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2" xfId="0" applyFont="1" applyFill="1" applyBorder="1"/>
    <xf numFmtId="0" fontId="0" fillId="0" borderId="17" xfId="0" applyBorder="1" applyAlignment="1">
      <alignment horizontal="center"/>
    </xf>
    <xf numFmtId="46" fontId="0" fillId="0" borderId="18" xfId="0" applyNumberFormat="1" applyBorder="1" applyAlignment="1">
      <alignment horizontal="center"/>
    </xf>
    <xf numFmtId="46" fontId="0" fillId="0" borderId="19" xfId="0" applyNumberFormat="1" applyBorder="1" applyAlignment="1">
      <alignment horizontal="center"/>
    </xf>
    <xf numFmtId="0" fontId="0" fillId="0" borderId="20" xfId="0" applyBorder="1"/>
    <xf numFmtId="0" fontId="9" fillId="0" borderId="1" xfId="0" applyFont="1" applyBorder="1" applyAlignment="1">
      <alignment horizontal="center"/>
    </xf>
    <xf numFmtId="18" fontId="9" fillId="0" borderId="1" xfId="0" applyNumberFormat="1" applyFont="1" applyFill="1" applyBorder="1" applyAlignment="1">
      <alignment horizontal="center"/>
    </xf>
    <xf numFmtId="18" fontId="9" fillId="0" borderId="1" xfId="0" applyNumberFormat="1" applyFont="1" applyBorder="1" applyAlignment="1">
      <alignment horizontal="center"/>
    </xf>
    <xf numFmtId="46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46" fontId="9" fillId="0" borderId="23" xfId="0" applyNumberFormat="1" applyFont="1" applyBorder="1" applyAlignment="1">
      <alignment horizontal="center"/>
    </xf>
    <xf numFmtId="0" fontId="0" fillId="0" borderId="24" xfId="0" applyBorder="1"/>
    <xf numFmtId="0" fontId="9" fillId="0" borderId="25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8" fontId="9" fillId="0" borderId="25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6" fontId="9" fillId="0" borderId="9" xfId="0" applyNumberFormat="1" applyFont="1" applyBorder="1" applyAlignment="1">
      <alignment horizontal="center"/>
    </xf>
    <xf numFmtId="46" fontId="9" fillId="0" borderId="2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/>
    <xf numFmtId="0" fontId="2" fillId="0" borderId="11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4" fillId="0" borderId="0" xfId="0" applyFont="1"/>
    <xf numFmtId="0" fontId="35" fillId="0" borderId="0" xfId="0" applyFont="1"/>
    <xf numFmtId="0" fontId="2" fillId="0" borderId="0" xfId="0" applyFont="1"/>
    <xf numFmtId="0" fontId="37" fillId="5" borderId="35" xfId="0" applyFont="1" applyFill="1" applyBorder="1" applyAlignment="1">
      <alignment horizontal="left" wrapText="1" readingOrder="1"/>
    </xf>
    <xf numFmtId="0" fontId="37" fillId="5" borderId="35" xfId="0" applyFont="1" applyFill="1" applyBorder="1" applyAlignment="1">
      <alignment horizontal="center" wrapText="1" readingOrder="1"/>
    </xf>
    <xf numFmtId="6" fontId="37" fillId="5" borderId="35" xfId="0" applyNumberFormat="1" applyFont="1" applyFill="1" applyBorder="1" applyAlignment="1">
      <alignment horizontal="right" wrapText="1" readingOrder="1"/>
    </xf>
    <xf numFmtId="0" fontId="38" fillId="5" borderId="36" xfId="0" applyFont="1" applyFill="1" applyBorder="1" applyAlignment="1">
      <alignment horizontal="left" wrapText="1" readingOrder="1"/>
    </xf>
    <xf numFmtId="0" fontId="38" fillId="5" borderId="37" xfId="0" applyFont="1" applyFill="1" applyBorder="1" applyAlignment="1">
      <alignment horizontal="left" wrapText="1" readingOrder="1"/>
    </xf>
    <xf numFmtId="0" fontId="4" fillId="0" borderId="33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22" fillId="0" borderId="3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0" fillId="0" borderId="0" xfId="0" applyFill="1" applyBorder="1"/>
    <xf numFmtId="0" fontId="2" fillId="0" borderId="34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12" xfId="0" applyFont="1" applyFill="1" applyBorder="1"/>
    <xf numFmtId="0" fontId="13" fillId="2" borderId="1" xfId="0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39" fillId="3" borderId="3" xfId="0" applyFont="1" applyFill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right" wrapText="1" indent="1"/>
    </xf>
    <xf numFmtId="0" fontId="13" fillId="0" borderId="2" xfId="0" applyFont="1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 wrapText="1"/>
    </xf>
    <xf numFmtId="0" fontId="13" fillId="0" borderId="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36" fillId="5" borderId="36" xfId="0" applyFont="1" applyFill="1" applyBorder="1" applyAlignment="1">
      <alignment wrapText="1"/>
    </xf>
    <xf numFmtId="0" fontId="36" fillId="5" borderId="37" xfId="0" applyFont="1" applyFill="1" applyBorder="1" applyAlignment="1">
      <alignment wrapText="1"/>
    </xf>
    <xf numFmtId="0" fontId="0" fillId="0" borderId="30" xfId="0" applyBorder="1" applyAlignment="1">
      <alignment horizontal="center"/>
    </xf>
    <xf numFmtId="0" fontId="23" fillId="0" borderId="31" xfId="0" applyFont="1" applyFill="1" applyBorder="1" applyAlignment="1">
      <alignment horizontal="center" wrapText="1"/>
    </xf>
    <xf numFmtId="0" fontId="23" fillId="0" borderId="38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PAPER</a:t>
            </a:r>
          </a:p>
        </c:rich>
      </c:tx>
      <c:layout>
        <c:manualLayout>
          <c:xMode val="edge"/>
          <c:yMode val="edge"/>
          <c:x val="0.4352942891942429"/>
          <c:y val="5.636745406824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01965540098278"/>
          <c:y val="0.20668058455114827"/>
          <c:w val="0.82483686454403626"/>
          <c:h val="0.63883089770354906"/>
        </c:manualLayout>
      </c:layout>
      <c:lineChart>
        <c:grouping val="standard"/>
        <c:varyColors val="0"/>
        <c:ser>
          <c:idx val="0"/>
          <c:order val="0"/>
          <c:tx>
            <c:v>Schedule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'Production Impact'!$B$2:$G$2</c:f>
              <c:strCache>
                <c:ptCount val="6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'Production Impact'!$B$17:$H$17</c:f>
              <c:numCache>
                <c:formatCode>#,##0</c:formatCode>
                <c:ptCount val="7"/>
                <c:pt idx="1">
                  <c:v>-355.08333333333331</c:v>
                </c:pt>
                <c:pt idx="2">
                  <c:v>-2333.0833333333335</c:v>
                </c:pt>
                <c:pt idx="3">
                  <c:v>-4311.0833333333339</c:v>
                </c:pt>
                <c:pt idx="4">
                  <c:v>-5883.0833333333339</c:v>
                </c:pt>
                <c:pt idx="5">
                  <c:v>-6171.8333333333339</c:v>
                </c:pt>
                <c:pt idx="6">
                  <c:v>-6171.8333333333339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'Production Impact'!$B$2:$G$2</c:f>
              <c:strCache>
                <c:ptCount val="6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'Production Impact'!$B$35:$H$35</c:f>
              <c:numCache>
                <c:formatCode>#,##0</c:formatCode>
                <c:ptCount val="7"/>
                <c:pt idx="1">
                  <c:v>-450.45972222222224</c:v>
                </c:pt>
                <c:pt idx="2">
                  <c:v>-2428.4597222222224</c:v>
                </c:pt>
                <c:pt idx="3">
                  <c:v>-4406.4597222222219</c:v>
                </c:pt>
                <c:pt idx="4">
                  <c:v>-6256.9597222222219</c:v>
                </c:pt>
                <c:pt idx="5">
                  <c:v>-7001.2930555555549</c:v>
                </c:pt>
                <c:pt idx="6">
                  <c:v>-7001.2930555555549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196576"/>
        <c:axId val="601196968"/>
      </c:lineChart>
      <c:catAx>
        <c:axId val="601196576"/>
        <c:scaling>
          <c:orientation val="minMax"/>
        </c:scaling>
        <c:delete val="0"/>
        <c:axPos val="b"/>
        <c:numFmt formatCode="d\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196968"/>
        <c:crossesAt val="-8000"/>
        <c:auto val="1"/>
        <c:lblAlgn val="ctr"/>
        <c:lblOffset val="100"/>
        <c:tickLblSkip val="1"/>
        <c:tickMarkSkip val="1"/>
        <c:noMultiLvlLbl val="0"/>
      </c:catAx>
      <c:valAx>
        <c:axId val="601196968"/>
        <c:scaling>
          <c:orientation val="minMax"/>
          <c:min val="-8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196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86291664522325"/>
          <c:y val="0.63783868908278352"/>
          <c:w val="0.20424870910743995"/>
          <c:h val="0.172973256721288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PULP</a:t>
            </a:r>
          </a:p>
        </c:rich>
      </c:tx>
      <c:layout>
        <c:manualLayout>
          <c:xMode val="edge"/>
          <c:yMode val="edge"/>
          <c:x val="0.44805280021815458"/>
          <c:y val="3.80712114933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4963724438907"/>
          <c:y val="0.25634597188408365"/>
          <c:w val="0.81688467092000605"/>
          <c:h val="0.54822504878180267"/>
        </c:manualLayout>
      </c:layout>
      <c:lineChart>
        <c:grouping val="standard"/>
        <c:varyColors val="0"/>
        <c:ser>
          <c:idx val="0"/>
          <c:order val="0"/>
          <c:tx>
            <c:v>Schedule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'Production Impact'!$B$2:$G$2</c:f>
              <c:strCache>
                <c:ptCount val="6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'Production Impact'!$B$19:$G$19</c:f>
              <c:numCache>
                <c:formatCode>0</c:formatCode>
                <c:ptCount val="6"/>
                <c:pt idx="1">
                  <c:v>-423.3533333333333</c:v>
                </c:pt>
                <c:pt idx="2">
                  <c:v>-865.11333333333323</c:v>
                </c:pt>
                <c:pt idx="3">
                  <c:v>-1306.8733333333332</c:v>
                </c:pt>
                <c:pt idx="4">
                  <c:v>-1748.6333333333332</c:v>
                </c:pt>
                <c:pt idx="5">
                  <c:v>-2190.3933333333334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'Production Impact'!$B$2:$G$2</c:f>
              <c:strCache>
                <c:ptCount val="6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</c:strCache>
            </c:strRef>
          </c:cat>
          <c:val>
            <c:numRef>
              <c:f>'Production Impact'!$B$37:$G$37</c:f>
              <c:numCache>
                <c:formatCode>0</c:formatCode>
                <c:ptCount val="6"/>
                <c:pt idx="0">
                  <c:v>-127.31277777777778</c:v>
                </c:pt>
                <c:pt idx="1">
                  <c:v>-569.07277777777779</c:v>
                </c:pt>
                <c:pt idx="2">
                  <c:v>-1010.8327777777778</c:v>
                </c:pt>
                <c:pt idx="3">
                  <c:v>-1452.5927777777779</c:v>
                </c:pt>
                <c:pt idx="4">
                  <c:v>-1894.3527777777779</c:v>
                </c:pt>
                <c:pt idx="5">
                  <c:v>-2336.1127777777779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197752"/>
        <c:axId val="601198144"/>
      </c:lineChart>
      <c:catAx>
        <c:axId val="601197752"/>
        <c:scaling>
          <c:orientation val="minMax"/>
        </c:scaling>
        <c:delete val="0"/>
        <c:axPos val="b"/>
        <c:numFmt formatCode="d\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198144"/>
        <c:crossesAt val="-7000"/>
        <c:auto val="1"/>
        <c:lblAlgn val="ctr"/>
        <c:lblOffset val="100"/>
        <c:tickLblSkip val="1"/>
        <c:tickMarkSkip val="1"/>
        <c:noMultiLvlLbl val="0"/>
      </c:catAx>
      <c:valAx>
        <c:axId val="6011981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197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0714456147527"/>
          <c:y val="0.57894840447575624"/>
          <c:w val="0.20616900160207247"/>
          <c:h val="0.184210871667357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TONNES</a:t>
            </a:r>
          </a:p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Variance From Forecast</a:t>
            </a:r>
          </a:p>
        </c:rich>
      </c:tx>
      <c:layout>
        <c:manualLayout>
          <c:xMode val="edge"/>
          <c:yMode val="edge"/>
          <c:x val="0.32467600640828986"/>
          <c:y val="3.87811738586440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3149001526357"/>
          <c:y val="0.26869842437784636"/>
          <c:w val="0.80259892945717615"/>
          <c:h val="0.39058224574511685"/>
        </c:manualLayout>
      </c:layout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'Production Impact'!$B$2:$H$2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'Production Impact'!$B$41:$H$41</c:f>
              <c:numCache>
                <c:formatCode>#,##0</c:formatCode>
                <c:ptCount val="7"/>
                <c:pt idx="0" formatCode="0">
                  <c:v>-127.31277777777778</c:v>
                </c:pt>
                <c:pt idx="1">
                  <c:v>-241.09583333333342</c:v>
                </c:pt>
                <c:pt idx="2">
                  <c:v>-241.09583333333342</c:v>
                </c:pt>
                <c:pt idx="3">
                  <c:v>-241.09583333333262</c:v>
                </c:pt>
                <c:pt idx="4">
                  <c:v>-519.59583333333262</c:v>
                </c:pt>
                <c:pt idx="5">
                  <c:v>-975.17916666666542</c:v>
                </c:pt>
                <c:pt idx="6">
                  <c:v>-1061.0769444444431</c:v>
                </c:pt>
              </c:numCache>
            </c:numRef>
          </c:val>
          <c:smooth val="0"/>
        </c:ser>
        <c:ser>
          <c:idx val="0"/>
          <c:order val="1"/>
          <c:tx>
            <c:v>Pulp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'Production Impact'!$B$2:$H$2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'Production Impact'!$B$40:$H$40</c:f>
              <c:numCache>
                <c:formatCode>#,##0</c:formatCode>
                <c:ptCount val="7"/>
                <c:pt idx="0" formatCode="0">
                  <c:v>-127.31277777777778</c:v>
                </c:pt>
                <c:pt idx="1">
                  <c:v>-145.71944444444449</c:v>
                </c:pt>
                <c:pt idx="2">
                  <c:v>-145.71944444444455</c:v>
                </c:pt>
                <c:pt idx="3">
                  <c:v>-145.71944444444466</c:v>
                </c:pt>
                <c:pt idx="4">
                  <c:v>-145.71944444444466</c:v>
                </c:pt>
                <c:pt idx="5">
                  <c:v>-145.71944444444443</c:v>
                </c:pt>
                <c:pt idx="6">
                  <c:v>-231.61722222222215</c:v>
                </c:pt>
              </c:numCache>
            </c:numRef>
          </c:val>
          <c:smooth val="0"/>
        </c:ser>
        <c:ser>
          <c:idx val="2"/>
          <c:order val="2"/>
          <c:tx>
            <c:v>Paper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'Production Impact'!$B$2:$H$2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'Production Impact'!$B$39:$H$39</c:f>
              <c:numCache>
                <c:formatCode>#,##0</c:formatCode>
                <c:ptCount val="7"/>
                <c:pt idx="1">
                  <c:v>-95.376388888888926</c:v>
                </c:pt>
                <c:pt idx="2">
                  <c:v>-95.376388888888869</c:v>
                </c:pt>
                <c:pt idx="3">
                  <c:v>-95.376388888887959</c:v>
                </c:pt>
                <c:pt idx="4">
                  <c:v>-373.87638888888796</c:v>
                </c:pt>
                <c:pt idx="5">
                  <c:v>-829.45972222222099</c:v>
                </c:pt>
                <c:pt idx="6">
                  <c:v>-829.45972222222099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243648"/>
        <c:axId val="601244040"/>
      </c:lineChart>
      <c:catAx>
        <c:axId val="601243648"/>
        <c:scaling>
          <c:orientation val="minMax"/>
        </c:scaling>
        <c:delete val="0"/>
        <c:axPos val="b"/>
        <c:numFmt formatCode="d\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244040"/>
        <c:crossesAt val="-7000"/>
        <c:auto val="1"/>
        <c:lblAlgn val="ctr"/>
        <c:lblOffset val="100"/>
        <c:tickMarkSkip val="1"/>
        <c:noMultiLvlLbl val="0"/>
      </c:catAx>
      <c:valAx>
        <c:axId val="6012440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2436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141514</xdr:colOff>
      <xdr:row>1</xdr:row>
      <xdr:rowOff>57150</xdr:rowOff>
    </xdr:from>
    <xdr:to>
      <xdr:col>0</xdr:col>
      <xdr:colOff>161925</xdr:colOff>
      <xdr:row>47</xdr:row>
      <xdr:rowOff>11</xdr:rowOff>
    </xdr:to>
    <xdr:cxnSp macro="">
      <xdr:nvCxnSpPr>
        <xdr:cNvPr id="3" name="Straight Connector 2"/>
        <xdr:cNvCxnSpPr/>
      </xdr:nvCxnSpPr>
      <xdr:spPr bwMode="auto">
        <a:xfrm flipH="1">
          <a:off x="141514" y="219075"/>
          <a:ext cx="20411" cy="78390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1</xdr:row>
      <xdr:rowOff>28575</xdr:rowOff>
    </xdr:from>
    <xdr:to>
      <xdr:col>21</xdr:col>
      <xdr:colOff>9525</xdr:colOff>
      <xdr:row>1</xdr:row>
      <xdr:rowOff>38100</xdr:rowOff>
    </xdr:to>
    <xdr:cxnSp macro="">
      <xdr:nvCxnSpPr>
        <xdr:cNvPr id="43136" name="Straight Connector 4"/>
        <xdr:cNvCxnSpPr>
          <a:cxnSpLocks noChangeShapeType="1"/>
        </xdr:cNvCxnSpPr>
      </xdr:nvCxnSpPr>
      <xdr:spPr bwMode="auto">
        <a:xfrm>
          <a:off x="171450" y="200025"/>
          <a:ext cx="12639675" cy="95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333375</xdr:colOff>
      <xdr:row>1</xdr:row>
      <xdr:rowOff>152400</xdr:rowOff>
    </xdr:from>
    <xdr:to>
      <xdr:col>8</xdr:col>
      <xdr:colOff>314325</xdr:colOff>
      <xdr:row>18</xdr:row>
      <xdr:rowOff>152400</xdr:rowOff>
    </xdr:to>
    <xdr:pic>
      <xdr:nvPicPr>
        <xdr:cNvPr id="4313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23850"/>
          <a:ext cx="4857750" cy="275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552450</xdr:colOff>
      <xdr:row>20</xdr:row>
      <xdr:rowOff>95250</xdr:rowOff>
    </xdr:from>
    <xdr:to>
      <xdr:col>16</xdr:col>
      <xdr:colOff>266700</xdr:colOff>
      <xdr:row>46</xdr:row>
      <xdr:rowOff>66675</xdr:rowOff>
    </xdr:to>
    <xdr:pic>
      <xdr:nvPicPr>
        <xdr:cNvPr id="4313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343275"/>
          <a:ext cx="7029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552450</xdr:colOff>
      <xdr:row>20</xdr:row>
      <xdr:rowOff>28575</xdr:rowOff>
    </xdr:from>
    <xdr:to>
      <xdr:col>16</xdr:col>
      <xdr:colOff>257175</xdr:colOff>
      <xdr:row>46</xdr:row>
      <xdr:rowOff>0</xdr:rowOff>
    </xdr:to>
    <xdr:pic>
      <xdr:nvPicPr>
        <xdr:cNvPr id="43139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276600"/>
          <a:ext cx="7019925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619126</xdr:colOff>
      <xdr:row>35</xdr:row>
      <xdr:rowOff>19051</xdr:rowOff>
    </xdr:from>
    <xdr:to>
      <xdr:col>5</xdr:col>
      <xdr:colOff>485775</xdr:colOff>
      <xdr:row>35</xdr:row>
      <xdr:rowOff>119635</xdr:rowOff>
    </xdr:to>
    <xdr:sp macro="" textlink="">
      <xdr:nvSpPr>
        <xdr:cNvPr id="83884" name="Rectangle 28"/>
        <xdr:cNvSpPr>
          <a:spLocks noChangeArrowheads="1"/>
        </xdr:cNvSpPr>
      </xdr:nvSpPr>
      <xdr:spPr bwMode="auto">
        <a:xfrm>
          <a:off x="2676526" y="7600951"/>
          <a:ext cx="1781174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63061</xdr:colOff>
      <xdr:row>29</xdr:row>
      <xdr:rowOff>2955</xdr:rowOff>
    </xdr:from>
    <xdr:to>
      <xdr:col>9</xdr:col>
      <xdr:colOff>479535</xdr:colOff>
      <xdr:row>29</xdr:row>
      <xdr:rowOff>111672</xdr:rowOff>
    </xdr:to>
    <xdr:sp macro="" textlink="">
      <xdr:nvSpPr>
        <xdr:cNvPr id="80" name="Rectangle 23"/>
        <xdr:cNvSpPr>
          <a:spLocks noChangeArrowheads="1"/>
        </xdr:cNvSpPr>
      </xdr:nvSpPr>
      <xdr:spPr bwMode="auto">
        <a:xfrm>
          <a:off x="6001406" y="6013558"/>
          <a:ext cx="1073370" cy="108717"/>
        </a:xfrm>
        <a:prstGeom prst="rect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38</xdr:row>
      <xdr:rowOff>38100</xdr:rowOff>
    </xdr:from>
    <xdr:to>
      <xdr:col>12</xdr:col>
      <xdr:colOff>0</xdr:colOff>
      <xdr:row>38</xdr:row>
      <xdr:rowOff>138684</xdr:rowOff>
    </xdr:to>
    <xdr:sp macro="" textlink="">
      <xdr:nvSpPr>
        <xdr:cNvPr id="83894" name="Rectangle 67"/>
        <xdr:cNvSpPr>
          <a:spLocks noChangeArrowheads="1"/>
        </xdr:cNvSpPr>
      </xdr:nvSpPr>
      <xdr:spPr bwMode="auto">
        <a:xfrm>
          <a:off x="2714625" y="8105775"/>
          <a:ext cx="583882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59121</xdr:colOff>
      <xdr:row>24</xdr:row>
      <xdr:rowOff>82769</xdr:rowOff>
    </xdr:from>
    <xdr:to>
      <xdr:col>9</xdr:col>
      <xdr:colOff>487746</xdr:colOff>
      <xdr:row>24</xdr:row>
      <xdr:rowOff>183353</xdr:rowOff>
    </xdr:to>
    <xdr:sp macro="" textlink="">
      <xdr:nvSpPr>
        <xdr:cNvPr id="72" name="Rectangle 23"/>
        <xdr:cNvSpPr>
          <a:spLocks noChangeArrowheads="1"/>
        </xdr:cNvSpPr>
      </xdr:nvSpPr>
      <xdr:spPr bwMode="auto">
        <a:xfrm>
          <a:off x="5997466" y="4838700"/>
          <a:ext cx="1085521" cy="100584"/>
        </a:xfrm>
        <a:prstGeom prst="rect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57151</xdr:colOff>
      <xdr:row>12</xdr:row>
      <xdr:rowOff>66674</xdr:rowOff>
    </xdr:from>
    <xdr:to>
      <xdr:col>9</xdr:col>
      <xdr:colOff>499243</xdr:colOff>
      <xdr:row>12</xdr:row>
      <xdr:rowOff>177361</xdr:rowOff>
    </xdr:to>
    <xdr:sp macro="" textlink="">
      <xdr:nvSpPr>
        <xdr:cNvPr id="69" name="Rectangle 23"/>
        <xdr:cNvSpPr>
          <a:spLocks noChangeArrowheads="1"/>
        </xdr:cNvSpPr>
      </xdr:nvSpPr>
      <xdr:spPr bwMode="auto">
        <a:xfrm>
          <a:off x="5995496" y="2175312"/>
          <a:ext cx="1098988" cy="110687"/>
        </a:xfrm>
        <a:prstGeom prst="rect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51</xdr:row>
      <xdr:rowOff>0</xdr:rowOff>
    </xdr:from>
    <xdr:to>
      <xdr:col>5</xdr:col>
      <xdr:colOff>38100</xdr:colOff>
      <xdr:row>51</xdr:row>
      <xdr:rowOff>0</xdr:rowOff>
    </xdr:to>
    <xdr:sp macro="" textlink="">
      <xdr:nvSpPr>
        <xdr:cNvPr id="83879" name="Line 153"/>
        <xdr:cNvSpPr>
          <a:spLocks noChangeShapeType="1"/>
        </xdr:cNvSpPr>
      </xdr:nvSpPr>
      <xdr:spPr bwMode="auto">
        <a:xfrm flipH="1">
          <a:off x="4000500" y="64484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371475</xdr:colOff>
      <xdr:row>51</xdr:row>
      <xdr:rowOff>0</xdr:rowOff>
    </xdr:from>
    <xdr:to>
      <xdr:col>8</xdr:col>
      <xdr:colOff>381000</xdr:colOff>
      <xdr:row>51</xdr:row>
      <xdr:rowOff>0</xdr:rowOff>
    </xdr:to>
    <xdr:sp macro="" textlink="">
      <xdr:nvSpPr>
        <xdr:cNvPr id="83880" name="Line 154"/>
        <xdr:cNvSpPr>
          <a:spLocks noChangeShapeType="1"/>
        </xdr:cNvSpPr>
      </xdr:nvSpPr>
      <xdr:spPr bwMode="auto">
        <a:xfrm flipH="1">
          <a:off x="6305550" y="64484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881" name="Line 22"/>
        <xdr:cNvSpPr>
          <a:spLocks noChangeShapeType="1"/>
        </xdr:cNvSpPr>
      </xdr:nvSpPr>
      <xdr:spPr bwMode="auto">
        <a:xfrm>
          <a:off x="9210675" y="6448425"/>
          <a:ext cx="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9</xdr:row>
      <xdr:rowOff>9525</xdr:rowOff>
    </xdr:from>
    <xdr:to>
      <xdr:col>4</xdr:col>
      <xdr:colOff>447675</xdr:colOff>
      <xdr:row>9</xdr:row>
      <xdr:rowOff>110109</xdr:rowOff>
    </xdr:to>
    <xdr:sp macro="" textlink="">
      <xdr:nvSpPr>
        <xdr:cNvPr id="83882" name="Rectangle 23"/>
        <xdr:cNvSpPr>
          <a:spLocks noChangeArrowheads="1"/>
        </xdr:cNvSpPr>
      </xdr:nvSpPr>
      <xdr:spPr bwMode="auto">
        <a:xfrm>
          <a:off x="2705100" y="1504950"/>
          <a:ext cx="105727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9526</xdr:colOff>
      <xdr:row>6</xdr:row>
      <xdr:rowOff>19050</xdr:rowOff>
    </xdr:from>
    <xdr:to>
      <xdr:col>5</xdr:col>
      <xdr:colOff>342901</xdr:colOff>
      <xdr:row>6</xdr:row>
      <xdr:rowOff>119634</xdr:rowOff>
    </xdr:to>
    <xdr:sp macro="" textlink="">
      <xdr:nvSpPr>
        <xdr:cNvPr id="83883" name="Rectangle 24"/>
        <xdr:cNvSpPr>
          <a:spLocks noChangeArrowheads="1"/>
        </xdr:cNvSpPr>
      </xdr:nvSpPr>
      <xdr:spPr bwMode="auto">
        <a:xfrm>
          <a:off x="2695576" y="1028700"/>
          <a:ext cx="161925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23</xdr:row>
      <xdr:rowOff>28575</xdr:rowOff>
    </xdr:from>
    <xdr:to>
      <xdr:col>12</xdr:col>
      <xdr:colOff>9525</xdr:colOff>
      <xdr:row>23</xdr:row>
      <xdr:rowOff>129159</xdr:rowOff>
    </xdr:to>
    <xdr:sp macro="" textlink="">
      <xdr:nvSpPr>
        <xdr:cNvPr id="83885" name="Rectangle 33"/>
        <xdr:cNvSpPr>
          <a:spLocks noChangeArrowheads="1"/>
        </xdr:cNvSpPr>
      </xdr:nvSpPr>
      <xdr:spPr bwMode="auto">
        <a:xfrm>
          <a:off x="7905750" y="4591050"/>
          <a:ext cx="65722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15</xdr:row>
      <xdr:rowOff>142875</xdr:rowOff>
    </xdr:from>
    <xdr:to>
      <xdr:col>3</xdr:col>
      <xdr:colOff>47625</xdr:colOff>
      <xdr:row>16</xdr:row>
      <xdr:rowOff>33909</xdr:rowOff>
    </xdr:to>
    <xdr:sp macro="" textlink="">
      <xdr:nvSpPr>
        <xdr:cNvPr id="83886" name="Rectangle 37"/>
        <xdr:cNvSpPr>
          <a:spLocks noChangeArrowheads="1"/>
        </xdr:cNvSpPr>
      </xdr:nvSpPr>
      <xdr:spPr bwMode="auto">
        <a:xfrm>
          <a:off x="2695575" y="3028950"/>
          <a:ext cx="3810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25</xdr:row>
      <xdr:rowOff>28575</xdr:rowOff>
    </xdr:from>
    <xdr:to>
      <xdr:col>5</xdr:col>
      <xdr:colOff>0</xdr:colOff>
      <xdr:row>25</xdr:row>
      <xdr:rowOff>129159</xdr:rowOff>
    </xdr:to>
    <xdr:sp macro="" textlink="">
      <xdr:nvSpPr>
        <xdr:cNvPr id="83887" name="Rectangle 39"/>
        <xdr:cNvSpPr>
          <a:spLocks noChangeArrowheads="1"/>
        </xdr:cNvSpPr>
      </xdr:nvSpPr>
      <xdr:spPr bwMode="auto">
        <a:xfrm>
          <a:off x="2705100" y="5038725"/>
          <a:ext cx="126682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238125</xdr:colOff>
      <xdr:row>17</xdr:row>
      <xdr:rowOff>38100</xdr:rowOff>
    </xdr:from>
    <xdr:to>
      <xdr:col>11</xdr:col>
      <xdr:colOff>638175</xdr:colOff>
      <xdr:row>17</xdr:row>
      <xdr:rowOff>138684</xdr:rowOff>
    </xdr:to>
    <xdr:sp macro="" textlink="">
      <xdr:nvSpPr>
        <xdr:cNvPr id="83888" name="Rectangle 43"/>
        <xdr:cNvSpPr>
          <a:spLocks noChangeArrowheads="1"/>
        </xdr:cNvSpPr>
      </xdr:nvSpPr>
      <xdr:spPr bwMode="auto">
        <a:xfrm>
          <a:off x="8134350" y="3295650"/>
          <a:ext cx="40005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609600</xdr:colOff>
      <xdr:row>23</xdr:row>
      <xdr:rowOff>0</xdr:rowOff>
    </xdr:from>
    <xdr:to>
      <xdr:col>3</xdr:col>
      <xdr:colOff>466725</xdr:colOff>
      <xdr:row>23</xdr:row>
      <xdr:rowOff>100584</xdr:rowOff>
    </xdr:to>
    <xdr:sp macro="" textlink="">
      <xdr:nvSpPr>
        <xdr:cNvPr id="83889" name="Rectangle 44"/>
        <xdr:cNvSpPr>
          <a:spLocks noChangeArrowheads="1"/>
        </xdr:cNvSpPr>
      </xdr:nvSpPr>
      <xdr:spPr bwMode="auto">
        <a:xfrm>
          <a:off x="2667000" y="4562475"/>
          <a:ext cx="48577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28575</xdr:rowOff>
    </xdr:from>
    <xdr:to>
      <xdr:col>12</xdr:col>
      <xdr:colOff>0</xdr:colOff>
      <xdr:row>25</xdr:row>
      <xdr:rowOff>129159</xdr:rowOff>
    </xdr:to>
    <xdr:sp macro="" textlink="">
      <xdr:nvSpPr>
        <xdr:cNvPr id="83890" name="Rectangle 45"/>
        <xdr:cNvSpPr>
          <a:spLocks noChangeArrowheads="1"/>
        </xdr:cNvSpPr>
      </xdr:nvSpPr>
      <xdr:spPr bwMode="auto">
        <a:xfrm>
          <a:off x="6591300" y="5038725"/>
          <a:ext cx="196215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38100</xdr:colOff>
      <xdr:row>9</xdr:row>
      <xdr:rowOff>57150</xdr:rowOff>
    </xdr:from>
    <xdr:to>
      <xdr:col>14</xdr:col>
      <xdr:colOff>28575</xdr:colOff>
      <xdr:row>9</xdr:row>
      <xdr:rowOff>157734</xdr:rowOff>
    </xdr:to>
    <xdr:sp macro="" textlink="">
      <xdr:nvSpPr>
        <xdr:cNvPr id="83891" name="Rectangle 55"/>
        <xdr:cNvSpPr>
          <a:spLocks noChangeArrowheads="1"/>
        </xdr:cNvSpPr>
      </xdr:nvSpPr>
      <xdr:spPr bwMode="auto">
        <a:xfrm>
          <a:off x="8591550" y="1514475"/>
          <a:ext cx="64770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592456</xdr:colOff>
      <xdr:row>6</xdr:row>
      <xdr:rowOff>19049</xdr:rowOff>
    </xdr:from>
    <xdr:to>
      <xdr:col>12</xdr:col>
      <xdr:colOff>638175</xdr:colOff>
      <xdr:row>6</xdr:row>
      <xdr:rowOff>142875</xdr:rowOff>
    </xdr:to>
    <xdr:sp macro="" textlink="">
      <xdr:nvSpPr>
        <xdr:cNvPr id="83892" name="Rectangle 56"/>
        <xdr:cNvSpPr>
          <a:spLocks noChangeArrowheads="1"/>
        </xdr:cNvSpPr>
      </xdr:nvSpPr>
      <xdr:spPr bwMode="auto">
        <a:xfrm>
          <a:off x="9145906" y="1028699"/>
          <a:ext cx="45719" cy="1238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619125</xdr:colOff>
      <xdr:row>40</xdr:row>
      <xdr:rowOff>9525</xdr:rowOff>
    </xdr:from>
    <xdr:to>
      <xdr:col>5</xdr:col>
      <xdr:colOff>314325</xdr:colOff>
      <xdr:row>40</xdr:row>
      <xdr:rowOff>110109</xdr:rowOff>
    </xdr:to>
    <xdr:sp macro="" textlink="">
      <xdr:nvSpPr>
        <xdr:cNvPr id="83893" name="Rectangle 64"/>
        <xdr:cNvSpPr>
          <a:spLocks noChangeArrowheads="1"/>
        </xdr:cNvSpPr>
      </xdr:nvSpPr>
      <xdr:spPr bwMode="auto">
        <a:xfrm>
          <a:off x="2676525" y="8334375"/>
          <a:ext cx="160972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485775</xdr:colOff>
      <xdr:row>40</xdr:row>
      <xdr:rowOff>28575</xdr:rowOff>
    </xdr:from>
    <xdr:to>
      <xdr:col>12</xdr:col>
      <xdr:colOff>0</xdr:colOff>
      <xdr:row>40</xdr:row>
      <xdr:rowOff>129159</xdr:rowOff>
    </xdr:to>
    <xdr:sp macro="" textlink="">
      <xdr:nvSpPr>
        <xdr:cNvPr id="83896" name="Rectangle 78"/>
        <xdr:cNvSpPr>
          <a:spLocks noChangeArrowheads="1"/>
        </xdr:cNvSpPr>
      </xdr:nvSpPr>
      <xdr:spPr bwMode="auto">
        <a:xfrm>
          <a:off x="7077075" y="8353425"/>
          <a:ext cx="147637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34</xdr:row>
      <xdr:rowOff>85725</xdr:rowOff>
    </xdr:from>
    <xdr:to>
      <xdr:col>5</xdr:col>
      <xdr:colOff>619125</xdr:colOff>
      <xdr:row>34</xdr:row>
      <xdr:rowOff>186309</xdr:rowOff>
    </xdr:to>
    <xdr:sp macro="" textlink="">
      <xdr:nvSpPr>
        <xdr:cNvPr id="83897" name="Rectangle 80"/>
        <xdr:cNvSpPr>
          <a:spLocks noChangeArrowheads="1"/>
        </xdr:cNvSpPr>
      </xdr:nvSpPr>
      <xdr:spPr bwMode="auto">
        <a:xfrm>
          <a:off x="2705100" y="7343775"/>
          <a:ext cx="188595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898" name="Rectangle 91"/>
        <xdr:cNvSpPr>
          <a:spLocks noChangeArrowheads="1"/>
        </xdr:cNvSpPr>
      </xdr:nvSpPr>
      <xdr:spPr bwMode="auto">
        <a:xfrm>
          <a:off x="9210675" y="6448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899" name="Rectangle 92"/>
        <xdr:cNvSpPr>
          <a:spLocks noChangeArrowheads="1"/>
        </xdr:cNvSpPr>
      </xdr:nvSpPr>
      <xdr:spPr bwMode="auto">
        <a:xfrm>
          <a:off x="9210675" y="6448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900" name="Line 100"/>
        <xdr:cNvSpPr>
          <a:spLocks noChangeShapeType="1"/>
        </xdr:cNvSpPr>
      </xdr:nvSpPr>
      <xdr:spPr bwMode="auto">
        <a:xfrm>
          <a:off x="9210675" y="6448425"/>
          <a:ext cx="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901" name="Line 102"/>
        <xdr:cNvSpPr>
          <a:spLocks noChangeShapeType="1"/>
        </xdr:cNvSpPr>
      </xdr:nvSpPr>
      <xdr:spPr bwMode="auto">
        <a:xfrm>
          <a:off x="9210675" y="6448425"/>
          <a:ext cx="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903" name="Rectangle 112"/>
        <xdr:cNvSpPr>
          <a:spLocks noChangeArrowheads="1"/>
        </xdr:cNvSpPr>
      </xdr:nvSpPr>
      <xdr:spPr bwMode="auto">
        <a:xfrm>
          <a:off x="9210675" y="6448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333375</xdr:colOff>
      <xdr:row>18</xdr:row>
      <xdr:rowOff>119634</xdr:rowOff>
    </xdr:to>
    <xdr:sp macro="" textlink="">
      <xdr:nvSpPr>
        <xdr:cNvPr id="83904" name="Rectangle 113"/>
        <xdr:cNvSpPr>
          <a:spLocks noChangeArrowheads="1"/>
        </xdr:cNvSpPr>
      </xdr:nvSpPr>
      <xdr:spPr bwMode="auto">
        <a:xfrm>
          <a:off x="2705100" y="3438525"/>
          <a:ext cx="31432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19</xdr:row>
      <xdr:rowOff>19050</xdr:rowOff>
    </xdr:from>
    <xdr:to>
      <xdr:col>4</xdr:col>
      <xdr:colOff>238125</xdr:colOff>
      <xdr:row>19</xdr:row>
      <xdr:rowOff>119634</xdr:rowOff>
    </xdr:to>
    <xdr:sp macro="" textlink="">
      <xdr:nvSpPr>
        <xdr:cNvPr id="83905" name="Rectangle 114"/>
        <xdr:cNvSpPr>
          <a:spLocks noChangeArrowheads="1"/>
        </xdr:cNvSpPr>
      </xdr:nvSpPr>
      <xdr:spPr bwMode="auto">
        <a:xfrm>
          <a:off x="2695575" y="3609975"/>
          <a:ext cx="85725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257175</xdr:colOff>
      <xdr:row>18</xdr:row>
      <xdr:rowOff>19050</xdr:rowOff>
    </xdr:from>
    <xdr:to>
      <xdr:col>12</xdr:col>
      <xdr:colOff>0</xdr:colOff>
      <xdr:row>18</xdr:row>
      <xdr:rowOff>119634</xdr:rowOff>
    </xdr:to>
    <xdr:sp macro="" textlink="">
      <xdr:nvSpPr>
        <xdr:cNvPr id="83906" name="Rectangle 115"/>
        <xdr:cNvSpPr>
          <a:spLocks noChangeArrowheads="1"/>
        </xdr:cNvSpPr>
      </xdr:nvSpPr>
      <xdr:spPr bwMode="auto">
        <a:xfrm>
          <a:off x="8153400" y="3438525"/>
          <a:ext cx="40005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638175</xdr:colOff>
      <xdr:row>19</xdr:row>
      <xdr:rowOff>0</xdr:rowOff>
    </xdr:from>
    <xdr:to>
      <xdr:col>13</xdr:col>
      <xdr:colOff>0</xdr:colOff>
      <xdr:row>19</xdr:row>
      <xdr:rowOff>100584</xdr:rowOff>
    </xdr:to>
    <xdr:sp macro="" textlink="">
      <xdr:nvSpPr>
        <xdr:cNvPr id="83907" name="Rectangle 116"/>
        <xdr:cNvSpPr>
          <a:spLocks noChangeArrowheads="1"/>
        </xdr:cNvSpPr>
      </xdr:nvSpPr>
      <xdr:spPr bwMode="auto">
        <a:xfrm>
          <a:off x="8534400" y="3590925"/>
          <a:ext cx="67627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371476</xdr:colOff>
      <xdr:row>6</xdr:row>
      <xdr:rowOff>76200</xdr:rowOff>
    </xdr:from>
    <xdr:to>
      <xdr:col>9</xdr:col>
      <xdr:colOff>485775</xdr:colOff>
      <xdr:row>9</xdr:row>
      <xdr:rowOff>110344</xdr:rowOff>
    </xdr:to>
    <xdr:sp macro="" textlink="">
      <xdr:nvSpPr>
        <xdr:cNvPr id="2154" name="Text 106"/>
        <xdr:cNvSpPr txBox="1">
          <a:spLocks noChangeArrowheads="1"/>
        </xdr:cNvSpPr>
      </xdr:nvSpPr>
      <xdr:spPr bwMode="auto">
        <a:xfrm>
          <a:off x="4343401" y="1085850"/>
          <a:ext cx="2733674" cy="5199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Process Steam</a:t>
          </a:r>
        </a:p>
      </xdr:txBody>
    </xdr:sp>
    <xdr:clientData/>
  </xdr:twoCellAnchor>
  <xdr:twoCellAnchor>
    <xdr:from>
      <xdr:col>11</xdr:col>
      <xdr:colOff>647700</xdr:colOff>
      <xdr:row>9</xdr:row>
      <xdr:rowOff>57150</xdr:rowOff>
    </xdr:from>
    <xdr:to>
      <xdr:col>12</xdr:col>
      <xdr:colOff>333375</xdr:colOff>
      <xdr:row>9</xdr:row>
      <xdr:rowOff>142875</xdr:rowOff>
    </xdr:to>
    <xdr:sp macro="" textlink="">
      <xdr:nvSpPr>
        <xdr:cNvPr id="83909" name="Rectangle 134"/>
        <xdr:cNvSpPr>
          <a:spLocks noChangeArrowheads="1"/>
        </xdr:cNvSpPr>
      </xdr:nvSpPr>
      <xdr:spPr bwMode="auto">
        <a:xfrm>
          <a:off x="8543925" y="1514475"/>
          <a:ext cx="342900" cy="85725"/>
        </a:xfrm>
        <a:prstGeom prst="rect">
          <a:avLst/>
        </a:prstGeom>
        <a:pattFill prst="dkVert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CC" mc:Ignorable="a14" a14:legacySpreadsheetColorIndex="26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438150</xdr:colOff>
      <xdr:row>6</xdr:row>
      <xdr:rowOff>38100</xdr:rowOff>
    </xdr:from>
    <xdr:to>
      <xdr:col>12</xdr:col>
      <xdr:colOff>619125</xdr:colOff>
      <xdr:row>6</xdr:row>
      <xdr:rowOff>138684</xdr:rowOff>
    </xdr:to>
    <xdr:sp macro="" textlink="">
      <xdr:nvSpPr>
        <xdr:cNvPr id="83910" name="Rectangle 135"/>
        <xdr:cNvSpPr>
          <a:spLocks noChangeArrowheads="1"/>
        </xdr:cNvSpPr>
      </xdr:nvSpPr>
      <xdr:spPr bwMode="auto">
        <a:xfrm>
          <a:off x="8991600" y="1047750"/>
          <a:ext cx="180975" cy="100584"/>
        </a:xfrm>
        <a:prstGeom prst="rect">
          <a:avLst/>
        </a:prstGeom>
        <a:pattFill prst="dkVert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CC" mc:Ignorable="a14" a14:legacySpreadsheetColorIndex="26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911" name="Rectangle 145"/>
        <xdr:cNvSpPr>
          <a:spLocks noChangeArrowheads="1"/>
        </xdr:cNvSpPr>
      </xdr:nvSpPr>
      <xdr:spPr bwMode="auto">
        <a:xfrm>
          <a:off x="9210675" y="6448425"/>
          <a:ext cx="0" cy="0"/>
        </a:xfrm>
        <a:prstGeom prst="rect">
          <a:avLst/>
        </a:prstGeom>
        <a:pattFill prst="dkVert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CC" mc:Ignorable="a14" a14:legacySpreadsheetColorIndex="26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912" name="Rectangle 146"/>
        <xdr:cNvSpPr>
          <a:spLocks noChangeArrowheads="1"/>
        </xdr:cNvSpPr>
      </xdr:nvSpPr>
      <xdr:spPr bwMode="auto">
        <a:xfrm>
          <a:off x="9210675" y="6448425"/>
          <a:ext cx="0" cy="0"/>
        </a:xfrm>
        <a:prstGeom prst="rect">
          <a:avLst/>
        </a:prstGeom>
        <a:pattFill prst="dkVert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CC" mc:Ignorable="a14" a14:legacySpreadsheetColorIndex="26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49</xdr:row>
      <xdr:rowOff>47625</xdr:rowOff>
    </xdr:from>
    <xdr:to>
      <xdr:col>12</xdr:col>
      <xdr:colOff>0</xdr:colOff>
      <xdr:row>49</xdr:row>
      <xdr:rowOff>148209</xdr:rowOff>
    </xdr:to>
    <xdr:sp macro="" textlink="">
      <xdr:nvSpPr>
        <xdr:cNvPr id="83913" name="Rectangle 177"/>
        <xdr:cNvSpPr>
          <a:spLocks noChangeArrowheads="1"/>
        </xdr:cNvSpPr>
      </xdr:nvSpPr>
      <xdr:spPr bwMode="auto">
        <a:xfrm>
          <a:off x="2686050" y="9829800"/>
          <a:ext cx="586740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914" name="Rectangle 180"/>
        <xdr:cNvSpPr>
          <a:spLocks noChangeArrowheads="1"/>
        </xdr:cNvSpPr>
      </xdr:nvSpPr>
      <xdr:spPr bwMode="auto">
        <a:xfrm>
          <a:off x="9210675" y="6448425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FFFFCC" mc:Ignorable="a14" a14:legacySpreadsheetColorIndex="26"/>
          </a:fgClr>
          <a:bgClr>
            <a:srgbClr xmlns:mc="http://schemas.openxmlformats.org/markup-compatibility/2006" xmlns:a14="http://schemas.microsoft.com/office/drawing/2010/main" val="000080" mc:Ignorable="a14" a14:legacySpreadsheetColorIndex="32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915" name="Line 243"/>
        <xdr:cNvSpPr>
          <a:spLocks noChangeShapeType="1"/>
        </xdr:cNvSpPr>
      </xdr:nvSpPr>
      <xdr:spPr bwMode="auto">
        <a:xfrm>
          <a:off x="9210675" y="6448425"/>
          <a:ext cx="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916" name="Line 244"/>
        <xdr:cNvSpPr>
          <a:spLocks noChangeShapeType="1"/>
        </xdr:cNvSpPr>
      </xdr:nvSpPr>
      <xdr:spPr bwMode="auto">
        <a:xfrm>
          <a:off x="9210675" y="6448425"/>
          <a:ext cx="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917" name="Line 245"/>
        <xdr:cNvSpPr>
          <a:spLocks noChangeShapeType="1"/>
        </xdr:cNvSpPr>
      </xdr:nvSpPr>
      <xdr:spPr bwMode="auto">
        <a:xfrm flipV="1">
          <a:off x="9210675" y="6448425"/>
          <a:ext cx="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918" name="Line 246"/>
        <xdr:cNvSpPr>
          <a:spLocks noChangeShapeType="1"/>
        </xdr:cNvSpPr>
      </xdr:nvSpPr>
      <xdr:spPr bwMode="auto">
        <a:xfrm>
          <a:off x="9210675" y="6448425"/>
          <a:ext cx="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83919" name="Line 247"/>
        <xdr:cNvSpPr>
          <a:spLocks noChangeShapeType="1"/>
        </xdr:cNvSpPr>
      </xdr:nvSpPr>
      <xdr:spPr bwMode="auto">
        <a:xfrm flipV="1">
          <a:off x="9210675" y="6448425"/>
          <a:ext cx="0" cy="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638175</xdr:colOff>
      <xdr:row>17</xdr:row>
      <xdr:rowOff>38100</xdr:rowOff>
    </xdr:from>
    <xdr:to>
      <xdr:col>11</xdr:col>
      <xdr:colOff>247650</xdr:colOff>
      <xdr:row>17</xdr:row>
      <xdr:rowOff>138684</xdr:rowOff>
    </xdr:to>
    <xdr:sp macro="" textlink="">
      <xdr:nvSpPr>
        <xdr:cNvPr id="83921" name="Rectangle 261"/>
        <xdr:cNvSpPr>
          <a:spLocks noChangeArrowheads="1"/>
        </xdr:cNvSpPr>
      </xdr:nvSpPr>
      <xdr:spPr bwMode="auto">
        <a:xfrm>
          <a:off x="7229475" y="3295650"/>
          <a:ext cx="914400" cy="100584"/>
        </a:xfrm>
        <a:prstGeom prst="rect">
          <a:avLst/>
        </a:prstGeom>
        <a:pattFill prst="dkVert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CC" mc:Ignorable="a14" a14:legacySpreadsheetColorIndex="26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28</xdr:row>
      <xdr:rowOff>28575</xdr:rowOff>
    </xdr:from>
    <xdr:to>
      <xdr:col>4</xdr:col>
      <xdr:colOff>647700</xdr:colOff>
      <xdr:row>28</xdr:row>
      <xdr:rowOff>129159</xdr:rowOff>
    </xdr:to>
    <xdr:sp macro="" textlink="">
      <xdr:nvSpPr>
        <xdr:cNvPr id="83922" name="Rectangle 266"/>
        <xdr:cNvSpPr>
          <a:spLocks noChangeArrowheads="1"/>
        </xdr:cNvSpPr>
      </xdr:nvSpPr>
      <xdr:spPr bwMode="auto">
        <a:xfrm>
          <a:off x="2705100" y="5848350"/>
          <a:ext cx="125730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27</xdr:row>
      <xdr:rowOff>9525</xdr:rowOff>
    </xdr:from>
    <xdr:to>
      <xdr:col>11</xdr:col>
      <xdr:colOff>647700</xdr:colOff>
      <xdr:row>27</xdr:row>
      <xdr:rowOff>110109</xdr:rowOff>
    </xdr:to>
    <xdr:sp macro="" textlink="">
      <xdr:nvSpPr>
        <xdr:cNvPr id="83923" name="Rectangle 267"/>
        <xdr:cNvSpPr>
          <a:spLocks noChangeArrowheads="1"/>
        </xdr:cNvSpPr>
      </xdr:nvSpPr>
      <xdr:spPr bwMode="auto">
        <a:xfrm>
          <a:off x="7896225" y="5667375"/>
          <a:ext cx="64770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20</xdr:row>
      <xdr:rowOff>19050</xdr:rowOff>
    </xdr:from>
    <xdr:to>
      <xdr:col>4</xdr:col>
      <xdr:colOff>9525</xdr:colOff>
      <xdr:row>20</xdr:row>
      <xdr:rowOff>119634</xdr:rowOff>
    </xdr:to>
    <xdr:sp macro="" textlink="">
      <xdr:nvSpPr>
        <xdr:cNvPr id="83924" name="Rectangle 268"/>
        <xdr:cNvSpPr>
          <a:spLocks noChangeArrowheads="1"/>
        </xdr:cNvSpPr>
      </xdr:nvSpPr>
      <xdr:spPr bwMode="auto">
        <a:xfrm>
          <a:off x="2714625" y="3781425"/>
          <a:ext cx="60960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50</xdr:row>
      <xdr:rowOff>76200</xdr:rowOff>
    </xdr:from>
    <xdr:to>
      <xdr:col>6</xdr:col>
      <xdr:colOff>0</xdr:colOff>
      <xdr:row>50</xdr:row>
      <xdr:rowOff>76200</xdr:rowOff>
    </xdr:to>
    <xdr:sp macro="" textlink="">
      <xdr:nvSpPr>
        <xdr:cNvPr id="83931" name="Line 307"/>
        <xdr:cNvSpPr>
          <a:spLocks noChangeShapeType="1"/>
        </xdr:cNvSpPr>
      </xdr:nvSpPr>
      <xdr:spPr bwMode="auto">
        <a:xfrm>
          <a:off x="3971925" y="6362700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22</xdr:row>
      <xdr:rowOff>0</xdr:rowOff>
    </xdr:from>
    <xdr:to>
      <xdr:col>3</xdr:col>
      <xdr:colOff>476250</xdr:colOff>
      <xdr:row>22</xdr:row>
      <xdr:rowOff>100584</xdr:rowOff>
    </xdr:to>
    <xdr:sp macro="" textlink="">
      <xdr:nvSpPr>
        <xdr:cNvPr id="83932" name="Rectangle 311"/>
        <xdr:cNvSpPr>
          <a:spLocks noChangeArrowheads="1"/>
        </xdr:cNvSpPr>
      </xdr:nvSpPr>
      <xdr:spPr bwMode="auto">
        <a:xfrm>
          <a:off x="2657475" y="4410075"/>
          <a:ext cx="50482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54770</xdr:colOff>
      <xdr:row>22</xdr:row>
      <xdr:rowOff>9525</xdr:rowOff>
    </xdr:from>
    <xdr:to>
      <xdr:col>12</xdr:col>
      <xdr:colOff>1</xdr:colOff>
      <xdr:row>22</xdr:row>
      <xdr:rowOff>110109</xdr:rowOff>
    </xdr:to>
    <xdr:sp macro="" textlink="">
      <xdr:nvSpPr>
        <xdr:cNvPr id="83933" name="Rectangle 312"/>
        <xdr:cNvSpPr>
          <a:spLocks noChangeArrowheads="1"/>
        </xdr:cNvSpPr>
      </xdr:nvSpPr>
      <xdr:spPr bwMode="auto">
        <a:xfrm>
          <a:off x="7950995" y="4419600"/>
          <a:ext cx="602456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314325</xdr:colOff>
      <xdr:row>17</xdr:row>
      <xdr:rowOff>100584</xdr:rowOff>
    </xdr:to>
    <xdr:sp macro="" textlink="">
      <xdr:nvSpPr>
        <xdr:cNvPr id="83936" name="Rectangle 113"/>
        <xdr:cNvSpPr>
          <a:spLocks noChangeArrowheads="1"/>
        </xdr:cNvSpPr>
      </xdr:nvSpPr>
      <xdr:spPr bwMode="auto">
        <a:xfrm>
          <a:off x="2686050" y="3257550"/>
          <a:ext cx="31432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15</xdr:row>
      <xdr:rowOff>161925</xdr:rowOff>
    </xdr:from>
    <xdr:to>
      <xdr:col>11</xdr:col>
      <xdr:colOff>638175</xdr:colOff>
      <xdr:row>16</xdr:row>
      <xdr:rowOff>52959</xdr:rowOff>
    </xdr:to>
    <xdr:sp macro="" textlink="">
      <xdr:nvSpPr>
        <xdr:cNvPr id="83937" name="Rectangle 43"/>
        <xdr:cNvSpPr>
          <a:spLocks noChangeArrowheads="1"/>
        </xdr:cNvSpPr>
      </xdr:nvSpPr>
      <xdr:spPr bwMode="auto">
        <a:xfrm>
          <a:off x="7924800" y="3048000"/>
          <a:ext cx="60960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19</xdr:row>
      <xdr:rowOff>161925</xdr:rowOff>
    </xdr:from>
    <xdr:to>
      <xdr:col>11</xdr:col>
      <xdr:colOff>638175</xdr:colOff>
      <xdr:row>20</xdr:row>
      <xdr:rowOff>91059</xdr:rowOff>
    </xdr:to>
    <xdr:sp macro="" textlink="">
      <xdr:nvSpPr>
        <xdr:cNvPr id="83938" name="Rectangle 43"/>
        <xdr:cNvSpPr>
          <a:spLocks noChangeArrowheads="1"/>
        </xdr:cNvSpPr>
      </xdr:nvSpPr>
      <xdr:spPr bwMode="auto">
        <a:xfrm>
          <a:off x="7419975" y="3752850"/>
          <a:ext cx="111442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638175</xdr:colOff>
      <xdr:row>22</xdr:row>
      <xdr:rowOff>19050</xdr:rowOff>
    </xdr:from>
    <xdr:to>
      <xdr:col>11</xdr:col>
      <xdr:colOff>104775</xdr:colOff>
      <xdr:row>22</xdr:row>
      <xdr:rowOff>119634</xdr:rowOff>
    </xdr:to>
    <xdr:sp macro="" textlink="">
      <xdr:nvSpPr>
        <xdr:cNvPr id="83939" name="Rectangle 261"/>
        <xdr:cNvSpPr>
          <a:spLocks noChangeArrowheads="1"/>
        </xdr:cNvSpPr>
      </xdr:nvSpPr>
      <xdr:spPr bwMode="auto">
        <a:xfrm>
          <a:off x="7877175" y="4429125"/>
          <a:ext cx="123825" cy="100584"/>
        </a:xfrm>
        <a:prstGeom prst="rect">
          <a:avLst/>
        </a:prstGeom>
        <a:pattFill prst="dkVert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CC" mc:Ignorable="a14" a14:legacySpreadsheetColorIndex="26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4</xdr:row>
      <xdr:rowOff>129159</xdr:rowOff>
    </xdr:to>
    <xdr:sp macro="" textlink="">
      <xdr:nvSpPr>
        <xdr:cNvPr id="83940" name="Rectangle 24"/>
        <xdr:cNvSpPr>
          <a:spLocks noChangeArrowheads="1"/>
        </xdr:cNvSpPr>
      </xdr:nvSpPr>
      <xdr:spPr bwMode="auto">
        <a:xfrm>
          <a:off x="2686050" y="714375"/>
          <a:ext cx="159067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34</xdr:row>
      <xdr:rowOff>104775</xdr:rowOff>
    </xdr:from>
    <xdr:to>
      <xdr:col>11</xdr:col>
      <xdr:colOff>600075</xdr:colOff>
      <xdr:row>34</xdr:row>
      <xdr:rowOff>205359</xdr:rowOff>
    </xdr:to>
    <xdr:sp macro="" textlink="">
      <xdr:nvSpPr>
        <xdr:cNvPr id="83941" name="Rectangle 80"/>
        <xdr:cNvSpPr>
          <a:spLocks noChangeArrowheads="1"/>
        </xdr:cNvSpPr>
      </xdr:nvSpPr>
      <xdr:spPr bwMode="auto">
        <a:xfrm>
          <a:off x="6276975" y="7362825"/>
          <a:ext cx="221932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10</xdr:row>
      <xdr:rowOff>19051</xdr:rowOff>
    </xdr:from>
    <xdr:to>
      <xdr:col>5</xdr:col>
      <xdr:colOff>485775</xdr:colOff>
      <xdr:row>10</xdr:row>
      <xdr:rowOff>119635</xdr:rowOff>
    </xdr:to>
    <xdr:sp macro="" textlink="">
      <xdr:nvSpPr>
        <xdr:cNvPr id="67" name="Rectangle 23"/>
        <xdr:cNvSpPr>
          <a:spLocks noChangeArrowheads="1"/>
        </xdr:cNvSpPr>
      </xdr:nvSpPr>
      <xdr:spPr bwMode="auto">
        <a:xfrm>
          <a:off x="4029075" y="1676401"/>
          <a:ext cx="428625" cy="100584"/>
        </a:xfrm>
        <a:prstGeom prst="rect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76200</xdr:rowOff>
    </xdr:from>
    <xdr:to>
      <xdr:col>8</xdr:col>
      <xdr:colOff>381000</xdr:colOff>
      <xdr:row>11</xdr:row>
      <xdr:rowOff>151086</xdr:rowOff>
    </xdr:to>
    <xdr:sp macro="" textlink="">
      <xdr:nvSpPr>
        <xdr:cNvPr id="68" name="Rectangle 23"/>
        <xdr:cNvSpPr>
          <a:spLocks noChangeArrowheads="1"/>
        </xdr:cNvSpPr>
      </xdr:nvSpPr>
      <xdr:spPr bwMode="auto">
        <a:xfrm>
          <a:off x="5319548" y="1882666"/>
          <a:ext cx="999797" cy="74886"/>
        </a:xfrm>
        <a:prstGeom prst="rect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94265</xdr:colOff>
      <xdr:row>21</xdr:row>
      <xdr:rowOff>180975</xdr:rowOff>
    </xdr:from>
    <xdr:to>
      <xdr:col>6</xdr:col>
      <xdr:colOff>525518</xdr:colOff>
      <xdr:row>21</xdr:row>
      <xdr:rowOff>281559</xdr:rowOff>
    </xdr:to>
    <xdr:sp macro="" textlink="">
      <xdr:nvSpPr>
        <xdr:cNvPr id="71" name="Rectangle 23"/>
        <xdr:cNvSpPr>
          <a:spLocks noChangeArrowheads="1"/>
        </xdr:cNvSpPr>
      </xdr:nvSpPr>
      <xdr:spPr bwMode="auto">
        <a:xfrm>
          <a:off x="4718817" y="4010682"/>
          <a:ext cx="431253" cy="100584"/>
        </a:xfrm>
        <a:prstGeom prst="rect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72259</xdr:colOff>
      <xdr:row>26</xdr:row>
      <xdr:rowOff>63719</xdr:rowOff>
    </xdr:from>
    <xdr:to>
      <xdr:col>5</xdr:col>
      <xdr:colOff>500884</xdr:colOff>
      <xdr:row>26</xdr:row>
      <xdr:rowOff>164303</xdr:rowOff>
    </xdr:to>
    <xdr:sp macro="" textlink="">
      <xdr:nvSpPr>
        <xdr:cNvPr id="78" name="Rectangle 23"/>
        <xdr:cNvSpPr>
          <a:spLocks noChangeArrowheads="1"/>
        </xdr:cNvSpPr>
      </xdr:nvSpPr>
      <xdr:spPr bwMode="auto">
        <a:xfrm>
          <a:off x="4046483" y="5161236"/>
          <a:ext cx="428625" cy="100584"/>
        </a:xfrm>
        <a:prstGeom prst="rect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63719</xdr:colOff>
      <xdr:row>27</xdr:row>
      <xdr:rowOff>0</xdr:rowOff>
    </xdr:from>
    <xdr:to>
      <xdr:col>5</xdr:col>
      <xdr:colOff>492015</xdr:colOff>
      <xdr:row>27</xdr:row>
      <xdr:rowOff>100584</xdr:rowOff>
    </xdr:to>
    <xdr:sp macro="" textlink="">
      <xdr:nvSpPr>
        <xdr:cNvPr id="79" name="Rectangle 23"/>
        <xdr:cNvSpPr>
          <a:spLocks noChangeArrowheads="1"/>
        </xdr:cNvSpPr>
      </xdr:nvSpPr>
      <xdr:spPr bwMode="auto">
        <a:xfrm>
          <a:off x="4037943" y="5557345"/>
          <a:ext cx="428296" cy="100584"/>
        </a:xfrm>
        <a:prstGeom prst="rect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619125</xdr:colOff>
      <xdr:row>31</xdr:row>
      <xdr:rowOff>38100</xdr:rowOff>
    </xdr:from>
    <xdr:to>
      <xdr:col>6</xdr:col>
      <xdr:colOff>400050</xdr:colOff>
      <xdr:row>31</xdr:row>
      <xdr:rowOff>138684</xdr:rowOff>
    </xdr:to>
    <xdr:sp macro="" textlink="">
      <xdr:nvSpPr>
        <xdr:cNvPr id="81" name="Rectangle 23"/>
        <xdr:cNvSpPr>
          <a:spLocks noChangeArrowheads="1"/>
        </xdr:cNvSpPr>
      </xdr:nvSpPr>
      <xdr:spPr bwMode="auto">
        <a:xfrm>
          <a:off x="4591050" y="6486525"/>
          <a:ext cx="428625" cy="100584"/>
        </a:xfrm>
        <a:prstGeom prst="rect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619124</xdr:colOff>
      <xdr:row>30</xdr:row>
      <xdr:rowOff>114301</xdr:rowOff>
    </xdr:from>
    <xdr:to>
      <xdr:col>7</xdr:col>
      <xdr:colOff>428624</xdr:colOff>
      <xdr:row>30</xdr:row>
      <xdr:rowOff>214885</xdr:rowOff>
    </xdr:to>
    <xdr:sp macro="" textlink="">
      <xdr:nvSpPr>
        <xdr:cNvPr id="82" name="Rectangle 23"/>
        <xdr:cNvSpPr>
          <a:spLocks noChangeArrowheads="1"/>
        </xdr:cNvSpPr>
      </xdr:nvSpPr>
      <xdr:spPr bwMode="auto">
        <a:xfrm>
          <a:off x="4591049" y="6257926"/>
          <a:ext cx="1114425" cy="100584"/>
        </a:xfrm>
        <a:prstGeom prst="rect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638175</xdr:colOff>
      <xdr:row>32</xdr:row>
      <xdr:rowOff>95250</xdr:rowOff>
    </xdr:from>
    <xdr:to>
      <xdr:col>7</xdr:col>
      <xdr:colOff>523875</xdr:colOff>
      <xdr:row>32</xdr:row>
      <xdr:rowOff>195834</xdr:rowOff>
    </xdr:to>
    <xdr:sp macro="" textlink="">
      <xdr:nvSpPr>
        <xdr:cNvPr id="83" name="Rectangle 23"/>
        <xdr:cNvSpPr>
          <a:spLocks noChangeArrowheads="1"/>
        </xdr:cNvSpPr>
      </xdr:nvSpPr>
      <xdr:spPr bwMode="auto">
        <a:xfrm>
          <a:off x="5257800" y="6867525"/>
          <a:ext cx="542925" cy="100584"/>
        </a:xfrm>
        <a:prstGeom prst="rect">
          <a:avLst/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171451</xdr:colOff>
      <xdr:row>35</xdr:row>
      <xdr:rowOff>19050</xdr:rowOff>
    </xdr:from>
    <xdr:to>
      <xdr:col>12</xdr:col>
      <xdr:colOff>1</xdr:colOff>
      <xdr:row>35</xdr:row>
      <xdr:rowOff>119634</xdr:rowOff>
    </xdr:to>
    <xdr:sp macro="" textlink="">
      <xdr:nvSpPr>
        <xdr:cNvPr id="84" name="Rectangle 28"/>
        <xdr:cNvSpPr>
          <a:spLocks noChangeArrowheads="1"/>
        </xdr:cNvSpPr>
      </xdr:nvSpPr>
      <xdr:spPr bwMode="auto">
        <a:xfrm>
          <a:off x="6762751" y="7600950"/>
          <a:ext cx="179070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609600</xdr:colOff>
      <xdr:row>45</xdr:row>
      <xdr:rowOff>9525</xdr:rowOff>
    </xdr:from>
    <xdr:to>
      <xdr:col>5</xdr:col>
      <xdr:colOff>171451</xdr:colOff>
      <xdr:row>45</xdr:row>
      <xdr:rowOff>110109</xdr:rowOff>
    </xdr:to>
    <xdr:sp macro="" textlink="">
      <xdr:nvSpPr>
        <xdr:cNvPr id="75" name="Rectangle 266"/>
        <xdr:cNvSpPr>
          <a:spLocks noChangeArrowheads="1"/>
        </xdr:cNvSpPr>
      </xdr:nvSpPr>
      <xdr:spPr bwMode="auto">
        <a:xfrm>
          <a:off x="2667000" y="9144000"/>
          <a:ext cx="1476376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600075</xdr:colOff>
      <xdr:row>46</xdr:row>
      <xdr:rowOff>9525</xdr:rowOff>
    </xdr:from>
    <xdr:to>
      <xdr:col>5</xdr:col>
      <xdr:colOff>238126</xdr:colOff>
      <xdr:row>46</xdr:row>
      <xdr:rowOff>110109</xdr:rowOff>
    </xdr:to>
    <xdr:sp macro="" textlink="">
      <xdr:nvSpPr>
        <xdr:cNvPr id="76" name="Rectangle 266"/>
        <xdr:cNvSpPr>
          <a:spLocks noChangeArrowheads="1"/>
        </xdr:cNvSpPr>
      </xdr:nvSpPr>
      <xdr:spPr bwMode="auto">
        <a:xfrm>
          <a:off x="2657475" y="9305925"/>
          <a:ext cx="1552576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609600</xdr:colOff>
      <xdr:row>47</xdr:row>
      <xdr:rowOff>28576</xdr:rowOff>
    </xdr:from>
    <xdr:to>
      <xdr:col>5</xdr:col>
      <xdr:colOff>304801</xdr:colOff>
      <xdr:row>47</xdr:row>
      <xdr:rowOff>129160</xdr:rowOff>
    </xdr:to>
    <xdr:sp macro="" textlink="">
      <xdr:nvSpPr>
        <xdr:cNvPr id="77" name="Rectangle 266"/>
        <xdr:cNvSpPr>
          <a:spLocks noChangeArrowheads="1"/>
        </xdr:cNvSpPr>
      </xdr:nvSpPr>
      <xdr:spPr bwMode="auto">
        <a:xfrm>
          <a:off x="2667000" y="9486901"/>
          <a:ext cx="1609726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46</xdr:row>
      <xdr:rowOff>19050</xdr:rowOff>
    </xdr:from>
    <xdr:to>
      <xdr:col>12</xdr:col>
      <xdr:colOff>9525</xdr:colOff>
      <xdr:row>46</xdr:row>
      <xdr:rowOff>119634</xdr:rowOff>
    </xdr:to>
    <xdr:sp macro="" textlink="">
      <xdr:nvSpPr>
        <xdr:cNvPr id="86" name="Rectangle 266"/>
        <xdr:cNvSpPr>
          <a:spLocks noChangeArrowheads="1"/>
        </xdr:cNvSpPr>
      </xdr:nvSpPr>
      <xdr:spPr bwMode="auto">
        <a:xfrm>
          <a:off x="7239000" y="9315450"/>
          <a:ext cx="132397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57150</xdr:colOff>
      <xdr:row>45</xdr:row>
      <xdr:rowOff>0</xdr:rowOff>
    </xdr:from>
    <xdr:to>
      <xdr:col>12</xdr:col>
      <xdr:colOff>0</xdr:colOff>
      <xdr:row>45</xdr:row>
      <xdr:rowOff>100584</xdr:rowOff>
    </xdr:to>
    <xdr:sp macro="" textlink="">
      <xdr:nvSpPr>
        <xdr:cNvPr id="88" name="Rectangle 266"/>
        <xdr:cNvSpPr>
          <a:spLocks noChangeArrowheads="1"/>
        </xdr:cNvSpPr>
      </xdr:nvSpPr>
      <xdr:spPr bwMode="auto">
        <a:xfrm>
          <a:off x="7953375" y="9134475"/>
          <a:ext cx="600075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46</xdr:row>
      <xdr:rowOff>152400</xdr:rowOff>
    </xdr:from>
    <xdr:to>
      <xdr:col>12</xdr:col>
      <xdr:colOff>0</xdr:colOff>
      <xdr:row>47</xdr:row>
      <xdr:rowOff>91059</xdr:rowOff>
    </xdr:to>
    <xdr:sp macro="" textlink="">
      <xdr:nvSpPr>
        <xdr:cNvPr id="90" name="Rectangle 266"/>
        <xdr:cNvSpPr>
          <a:spLocks noChangeArrowheads="1"/>
        </xdr:cNvSpPr>
      </xdr:nvSpPr>
      <xdr:spPr bwMode="auto">
        <a:xfrm>
          <a:off x="7162800" y="9448800"/>
          <a:ext cx="139065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323851</xdr:colOff>
      <xdr:row>42</xdr:row>
      <xdr:rowOff>100584</xdr:rowOff>
    </xdr:to>
    <xdr:sp macro="" textlink="">
      <xdr:nvSpPr>
        <xdr:cNvPr id="91" name="Rectangle 266"/>
        <xdr:cNvSpPr>
          <a:spLocks noChangeArrowheads="1"/>
        </xdr:cNvSpPr>
      </xdr:nvSpPr>
      <xdr:spPr bwMode="auto">
        <a:xfrm>
          <a:off x="2686050" y="8648700"/>
          <a:ext cx="1609726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266701</xdr:colOff>
      <xdr:row>41</xdr:row>
      <xdr:rowOff>100584</xdr:rowOff>
    </xdr:to>
    <xdr:sp macro="" textlink="">
      <xdr:nvSpPr>
        <xdr:cNvPr id="92" name="Rectangle 266"/>
        <xdr:cNvSpPr>
          <a:spLocks noChangeArrowheads="1"/>
        </xdr:cNvSpPr>
      </xdr:nvSpPr>
      <xdr:spPr bwMode="auto">
        <a:xfrm>
          <a:off x="2686050" y="8486775"/>
          <a:ext cx="1552576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171450</xdr:colOff>
      <xdr:row>36</xdr:row>
      <xdr:rowOff>47625</xdr:rowOff>
    </xdr:from>
    <xdr:to>
      <xdr:col>12</xdr:col>
      <xdr:colOff>0</xdr:colOff>
      <xdr:row>36</xdr:row>
      <xdr:rowOff>148209</xdr:rowOff>
    </xdr:to>
    <xdr:sp macro="" textlink="">
      <xdr:nvSpPr>
        <xdr:cNvPr id="94" name="Rectangle 28"/>
        <xdr:cNvSpPr>
          <a:spLocks noChangeArrowheads="1"/>
        </xdr:cNvSpPr>
      </xdr:nvSpPr>
      <xdr:spPr bwMode="auto">
        <a:xfrm>
          <a:off x="6762750" y="7791450"/>
          <a:ext cx="179070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495299</xdr:colOff>
      <xdr:row>36</xdr:row>
      <xdr:rowOff>100584</xdr:rowOff>
    </xdr:to>
    <xdr:sp macro="" textlink="">
      <xdr:nvSpPr>
        <xdr:cNvPr id="95" name="Rectangle 28"/>
        <xdr:cNvSpPr>
          <a:spLocks noChangeArrowheads="1"/>
        </xdr:cNvSpPr>
      </xdr:nvSpPr>
      <xdr:spPr bwMode="auto">
        <a:xfrm>
          <a:off x="2686050" y="7743825"/>
          <a:ext cx="1781174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33</xdr:row>
      <xdr:rowOff>19050</xdr:rowOff>
    </xdr:from>
    <xdr:to>
      <xdr:col>5</xdr:col>
      <xdr:colOff>457200</xdr:colOff>
      <xdr:row>33</xdr:row>
      <xdr:rowOff>119634</xdr:rowOff>
    </xdr:to>
    <xdr:sp macro="" textlink="">
      <xdr:nvSpPr>
        <xdr:cNvPr id="97" name="Rectangle 80"/>
        <xdr:cNvSpPr>
          <a:spLocks noChangeArrowheads="1"/>
        </xdr:cNvSpPr>
      </xdr:nvSpPr>
      <xdr:spPr bwMode="auto">
        <a:xfrm>
          <a:off x="2686050" y="7115175"/>
          <a:ext cx="1743075" cy="100584"/>
        </a:xfrm>
        <a:prstGeom prst="rect">
          <a:avLst/>
        </a:prstGeom>
        <a:solidFill>
          <a:srgbClr val="00B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219076</xdr:colOff>
      <xdr:row>33</xdr:row>
      <xdr:rowOff>9525</xdr:rowOff>
    </xdr:from>
    <xdr:to>
      <xdr:col>11</xdr:col>
      <xdr:colOff>619126</xdr:colOff>
      <xdr:row>33</xdr:row>
      <xdr:rowOff>110109</xdr:rowOff>
    </xdr:to>
    <xdr:sp macro="" textlink="">
      <xdr:nvSpPr>
        <xdr:cNvPr id="98" name="Rectangle 80"/>
        <xdr:cNvSpPr>
          <a:spLocks noChangeArrowheads="1"/>
        </xdr:cNvSpPr>
      </xdr:nvSpPr>
      <xdr:spPr bwMode="auto">
        <a:xfrm>
          <a:off x="6153151" y="7105650"/>
          <a:ext cx="2362200" cy="100584"/>
        </a:xfrm>
        <a:prstGeom prst="rect">
          <a:avLst/>
        </a:prstGeom>
        <a:solidFill>
          <a:srgbClr val="00B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361950</xdr:colOff>
      <xdr:row>3</xdr:row>
      <xdr:rowOff>47625</xdr:rowOff>
    </xdr:from>
    <xdr:to>
      <xdr:col>5</xdr:col>
      <xdr:colOff>371475</xdr:colOff>
      <xdr:row>49</xdr:row>
      <xdr:rowOff>85725</xdr:rowOff>
    </xdr:to>
    <xdr:sp macro="" textlink="">
      <xdr:nvSpPr>
        <xdr:cNvPr id="83878" name="Line 46"/>
        <xdr:cNvSpPr>
          <a:spLocks noChangeShapeType="1"/>
        </xdr:cNvSpPr>
      </xdr:nvSpPr>
      <xdr:spPr bwMode="auto">
        <a:xfrm>
          <a:off x="4333875" y="571500"/>
          <a:ext cx="9525" cy="92964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2</xdr:row>
      <xdr:rowOff>133350</xdr:rowOff>
    </xdr:from>
    <xdr:to>
      <xdr:col>9</xdr:col>
      <xdr:colOff>495300</xdr:colOff>
      <xdr:row>49</xdr:row>
      <xdr:rowOff>38100</xdr:rowOff>
    </xdr:to>
    <xdr:sp macro="" textlink="">
      <xdr:nvSpPr>
        <xdr:cNvPr id="83877" name="Line 103"/>
        <xdr:cNvSpPr>
          <a:spLocks noChangeShapeType="1"/>
        </xdr:cNvSpPr>
      </xdr:nvSpPr>
      <xdr:spPr bwMode="auto">
        <a:xfrm flipH="1">
          <a:off x="7067550" y="495300"/>
          <a:ext cx="19050" cy="932497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4</xdr:row>
      <xdr:rowOff>0</xdr:rowOff>
    </xdr:from>
    <xdr:to>
      <xdr:col>14</xdr:col>
      <xdr:colOff>28575</xdr:colOff>
      <xdr:row>4</xdr:row>
      <xdr:rowOff>100584</xdr:rowOff>
    </xdr:to>
    <xdr:sp macro="" textlink="">
      <xdr:nvSpPr>
        <xdr:cNvPr id="85" name="Rectangle 55"/>
        <xdr:cNvSpPr>
          <a:spLocks noChangeArrowheads="1"/>
        </xdr:cNvSpPr>
      </xdr:nvSpPr>
      <xdr:spPr bwMode="auto">
        <a:xfrm>
          <a:off x="8591550" y="647700"/>
          <a:ext cx="647700" cy="100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342900</xdr:colOff>
      <xdr:row>4</xdr:row>
      <xdr:rowOff>114300</xdr:rowOff>
    </xdr:to>
    <xdr:sp macro="" textlink="">
      <xdr:nvSpPr>
        <xdr:cNvPr id="87" name="Rectangle 134"/>
        <xdr:cNvSpPr>
          <a:spLocks noChangeArrowheads="1"/>
        </xdr:cNvSpPr>
      </xdr:nvSpPr>
      <xdr:spPr bwMode="auto">
        <a:xfrm>
          <a:off x="8553450" y="676275"/>
          <a:ext cx="342900" cy="85725"/>
        </a:xfrm>
        <a:prstGeom prst="rect">
          <a:avLst/>
        </a:prstGeom>
        <a:pattFill prst="dkVert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CC" mc:Ignorable="a14" a14:legacySpreadsheetColorIndex="26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47625</xdr:rowOff>
    </xdr:from>
    <xdr:to>
      <xdr:col>8</xdr:col>
      <xdr:colOff>276225</xdr:colOff>
      <xdr:row>9</xdr:row>
      <xdr:rowOff>0</xdr:rowOff>
    </xdr:to>
    <xdr:sp macro="" textlink="">
      <xdr:nvSpPr>
        <xdr:cNvPr id="93592" name="Rectangle 1025"/>
        <xdr:cNvSpPr>
          <a:spLocks noChangeArrowheads="1"/>
        </xdr:cNvSpPr>
      </xdr:nvSpPr>
      <xdr:spPr bwMode="auto">
        <a:xfrm>
          <a:off x="4552950" y="1371600"/>
          <a:ext cx="13049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28575</xdr:rowOff>
    </xdr:from>
    <xdr:to>
      <xdr:col>8</xdr:col>
      <xdr:colOff>276225</xdr:colOff>
      <xdr:row>9</xdr:row>
      <xdr:rowOff>142875</xdr:rowOff>
    </xdr:to>
    <xdr:sp macro="" textlink="">
      <xdr:nvSpPr>
        <xdr:cNvPr id="93593" name="Rectangle 1026"/>
        <xdr:cNvSpPr>
          <a:spLocks noChangeArrowheads="1"/>
        </xdr:cNvSpPr>
      </xdr:nvSpPr>
      <xdr:spPr bwMode="auto">
        <a:xfrm>
          <a:off x="4552950" y="1504950"/>
          <a:ext cx="13049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504825</xdr:colOff>
      <xdr:row>10</xdr:row>
      <xdr:rowOff>38100</xdr:rowOff>
    </xdr:from>
    <xdr:to>
      <xdr:col>8</xdr:col>
      <xdr:colOff>495300</xdr:colOff>
      <xdr:row>10</xdr:row>
      <xdr:rowOff>123825</xdr:rowOff>
    </xdr:to>
    <xdr:sp macro="" textlink="">
      <xdr:nvSpPr>
        <xdr:cNvPr id="93594" name="Rectangle 1027"/>
        <xdr:cNvSpPr>
          <a:spLocks noChangeArrowheads="1"/>
        </xdr:cNvSpPr>
      </xdr:nvSpPr>
      <xdr:spPr bwMode="auto">
        <a:xfrm>
          <a:off x="4543425" y="1666875"/>
          <a:ext cx="15335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11</xdr:row>
      <xdr:rowOff>28575</xdr:rowOff>
    </xdr:from>
    <xdr:to>
      <xdr:col>9</xdr:col>
      <xdr:colOff>0</xdr:colOff>
      <xdr:row>11</xdr:row>
      <xdr:rowOff>123825</xdr:rowOff>
    </xdr:to>
    <xdr:sp macro="" textlink="">
      <xdr:nvSpPr>
        <xdr:cNvPr id="93595" name="Rectangle 1028"/>
        <xdr:cNvSpPr>
          <a:spLocks noChangeArrowheads="1"/>
        </xdr:cNvSpPr>
      </xdr:nvSpPr>
      <xdr:spPr bwMode="auto">
        <a:xfrm>
          <a:off x="4562475" y="1809750"/>
          <a:ext cx="15335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504825</xdr:colOff>
      <xdr:row>12</xdr:row>
      <xdr:rowOff>28575</xdr:rowOff>
    </xdr:from>
    <xdr:to>
      <xdr:col>8</xdr:col>
      <xdr:colOff>209550</xdr:colOff>
      <xdr:row>12</xdr:row>
      <xdr:rowOff>123825</xdr:rowOff>
    </xdr:to>
    <xdr:sp macro="" textlink="">
      <xdr:nvSpPr>
        <xdr:cNvPr id="93596" name="Rectangle 1029"/>
        <xdr:cNvSpPr>
          <a:spLocks noChangeArrowheads="1"/>
        </xdr:cNvSpPr>
      </xdr:nvSpPr>
      <xdr:spPr bwMode="auto">
        <a:xfrm>
          <a:off x="4543425" y="1962150"/>
          <a:ext cx="12477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504825</xdr:colOff>
      <xdr:row>15</xdr:row>
      <xdr:rowOff>28575</xdr:rowOff>
    </xdr:from>
    <xdr:to>
      <xdr:col>7</xdr:col>
      <xdr:colOff>504825</xdr:colOff>
      <xdr:row>15</xdr:row>
      <xdr:rowOff>123825</xdr:rowOff>
    </xdr:to>
    <xdr:sp macro="" textlink="">
      <xdr:nvSpPr>
        <xdr:cNvPr id="93597" name="Rectangle 1030"/>
        <xdr:cNvSpPr>
          <a:spLocks noChangeArrowheads="1"/>
        </xdr:cNvSpPr>
      </xdr:nvSpPr>
      <xdr:spPr bwMode="auto">
        <a:xfrm>
          <a:off x="4543425" y="2419350"/>
          <a:ext cx="102870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19</xdr:row>
      <xdr:rowOff>19050</xdr:rowOff>
    </xdr:from>
    <xdr:to>
      <xdr:col>9</xdr:col>
      <xdr:colOff>0</xdr:colOff>
      <xdr:row>19</xdr:row>
      <xdr:rowOff>133350</xdr:rowOff>
    </xdr:to>
    <xdr:sp macro="" textlink="">
      <xdr:nvSpPr>
        <xdr:cNvPr id="93598" name="Rectangle 1032"/>
        <xdr:cNvSpPr>
          <a:spLocks noChangeArrowheads="1"/>
        </xdr:cNvSpPr>
      </xdr:nvSpPr>
      <xdr:spPr bwMode="auto">
        <a:xfrm>
          <a:off x="4038600" y="3019425"/>
          <a:ext cx="20574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24</xdr:row>
      <xdr:rowOff>47625</xdr:rowOff>
    </xdr:from>
    <xdr:to>
      <xdr:col>7</xdr:col>
      <xdr:colOff>285750</xdr:colOff>
      <xdr:row>25</xdr:row>
      <xdr:rowOff>0</xdr:rowOff>
    </xdr:to>
    <xdr:sp macro="" textlink="">
      <xdr:nvSpPr>
        <xdr:cNvPr id="93599" name="Rectangle 1033"/>
        <xdr:cNvSpPr>
          <a:spLocks noChangeArrowheads="1"/>
        </xdr:cNvSpPr>
      </xdr:nvSpPr>
      <xdr:spPr bwMode="auto">
        <a:xfrm>
          <a:off x="4667250" y="3810000"/>
          <a:ext cx="68580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381000</xdr:colOff>
      <xdr:row>31</xdr:row>
      <xdr:rowOff>38100</xdr:rowOff>
    </xdr:from>
    <xdr:to>
      <xdr:col>8</xdr:col>
      <xdr:colOff>504825</xdr:colOff>
      <xdr:row>31</xdr:row>
      <xdr:rowOff>133350</xdr:rowOff>
    </xdr:to>
    <xdr:sp macro="" textlink="">
      <xdr:nvSpPr>
        <xdr:cNvPr id="93600" name="Rectangle 1034"/>
        <xdr:cNvSpPr>
          <a:spLocks noChangeArrowheads="1"/>
        </xdr:cNvSpPr>
      </xdr:nvSpPr>
      <xdr:spPr bwMode="auto">
        <a:xfrm>
          <a:off x="4419600" y="4867275"/>
          <a:ext cx="16668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44</xdr:row>
      <xdr:rowOff>38100</xdr:rowOff>
    </xdr:from>
    <xdr:to>
      <xdr:col>10</xdr:col>
      <xdr:colOff>0</xdr:colOff>
      <xdr:row>45</xdr:row>
      <xdr:rowOff>0</xdr:rowOff>
    </xdr:to>
    <xdr:sp macro="" textlink="">
      <xdr:nvSpPr>
        <xdr:cNvPr id="93601" name="Rectangle 1036"/>
        <xdr:cNvSpPr>
          <a:spLocks noChangeArrowheads="1"/>
        </xdr:cNvSpPr>
      </xdr:nvSpPr>
      <xdr:spPr bwMode="auto">
        <a:xfrm>
          <a:off x="4038600" y="6848475"/>
          <a:ext cx="2571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48</xdr:row>
      <xdr:rowOff>38100</xdr:rowOff>
    </xdr:from>
    <xdr:to>
      <xdr:col>7</xdr:col>
      <xdr:colOff>314325</xdr:colOff>
      <xdr:row>49</xdr:row>
      <xdr:rowOff>0</xdr:rowOff>
    </xdr:to>
    <xdr:sp macro="" textlink="">
      <xdr:nvSpPr>
        <xdr:cNvPr id="93602" name="Rectangle 1037"/>
        <xdr:cNvSpPr>
          <a:spLocks noChangeArrowheads="1"/>
        </xdr:cNvSpPr>
      </xdr:nvSpPr>
      <xdr:spPr bwMode="auto">
        <a:xfrm>
          <a:off x="4695825" y="7458075"/>
          <a:ext cx="6858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285750</xdr:colOff>
      <xdr:row>26</xdr:row>
      <xdr:rowOff>38100</xdr:rowOff>
    </xdr:from>
    <xdr:to>
      <xdr:col>6</xdr:col>
      <xdr:colOff>485775</xdr:colOff>
      <xdr:row>26</xdr:row>
      <xdr:rowOff>133350</xdr:rowOff>
    </xdr:to>
    <xdr:sp macro="" textlink="">
      <xdr:nvSpPr>
        <xdr:cNvPr id="93603" name="Rectangle 1040" descr="Wide upward diagonal"/>
        <xdr:cNvSpPr>
          <a:spLocks noChangeArrowheads="1"/>
        </xdr:cNvSpPr>
      </xdr:nvSpPr>
      <xdr:spPr bwMode="auto">
        <a:xfrm>
          <a:off x="4838700" y="4105275"/>
          <a:ext cx="200025" cy="95250"/>
        </a:xfrm>
        <a:prstGeom prst="rect">
          <a:avLst/>
        </a:prstGeom>
        <a:pattFill prst="wdUpDiag">
          <a:fgClr>
            <a:srgbClr xmlns:mc="http://schemas.openxmlformats.org/markup-compatibility/2006" xmlns:a14="http://schemas.microsoft.com/office/drawing/2010/main" val="0000FF" mc:Ignorable="a14" a14:legacySpreadsheetColorIndex="12"/>
          </a:fgClr>
          <a:bgClr>
            <a:srgbClr xmlns:mc="http://schemas.openxmlformats.org/markup-compatibility/2006" xmlns:a14="http://schemas.microsoft.com/office/drawing/2010/main" val="99CCFF" mc:Ignorable="a14" a14:legacySpreadsheetColorIndex="44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28</xdr:row>
      <xdr:rowOff>28575</xdr:rowOff>
    </xdr:from>
    <xdr:to>
      <xdr:col>7</xdr:col>
      <xdr:colOff>390525</xdr:colOff>
      <xdr:row>28</xdr:row>
      <xdr:rowOff>142875</xdr:rowOff>
    </xdr:to>
    <xdr:sp macro="" textlink="">
      <xdr:nvSpPr>
        <xdr:cNvPr id="93604" name="Rectangle 1041" descr="Wide upward diagonal"/>
        <xdr:cNvSpPr>
          <a:spLocks noChangeArrowheads="1"/>
        </xdr:cNvSpPr>
      </xdr:nvSpPr>
      <xdr:spPr bwMode="auto">
        <a:xfrm>
          <a:off x="4695825" y="4400550"/>
          <a:ext cx="762000" cy="114300"/>
        </a:xfrm>
        <a:prstGeom prst="rect">
          <a:avLst/>
        </a:prstGeom>
        <a:pattFill prst="wdUpDiag">
          <a:fgClr>
            <a:srgbClr xmlns:mc="http://schemas.openxmlformats.org/markup-compatibility/2006" xmlns:a14="http://schemas.microsoft.com/office/drawing/2010/main" val="0000FF" mc:Ignorable="a14" a14:legacySpreadsheetColorIndex="12"/>
          </a:fgClr>
          <a:bgClr>
            <a:srgbClr xmlns:mc="http://schemas.openxmlformats.org/markup-compatibility/2006" xmlns:a14="http://schemas.microsoft.com/office/drawing/2010/main" val="CCFFFF" mc:Ignorable="a14" a14:legacySpreadsheetColorIndex="27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53</xdr:row>
      <xdr:rowOff>38100</xdr:rowOff>
    </xdr:from>
    <xdr:to>
      <xdr:col>7</xdr:col>
      <xdr:colOff>266700</xdr:colOff>
      <xdr:row>53</xdr:row>
      <xdr:rowOff>133350</xdr:rowOff>
    </xdr:to>
    <xdr:sp macro="" textlink="">
      <xdr:nvSpPr>
        <xdr:cNvPr id="93605" name="Rectangle 1042"/>
        <xdr:cNvSpPr>
          <a:spLocks noChangeArrowheads="1"/>
        </xdr:cNvSpPr>
      </xdr:nvSpPr>
      <xdr:spPr bwMode="auto">
        <a:xfrm>
          <a:off x="5067300" y="8201025"/>
          <a:ext cx="26670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323850</xdr:colOff>
      <xdr:row>48</xdr:row>
      <xdr:rowOff>47625</xdr:rowOff>
    </xdr:from>
    <xdr:to>
      <xdr:col>7</xdr:col>
      <xdr:colOff>504825</xdr:colOff>
      <xdr:row>49</xdr:row>
      <xdr:rowOff>0</xdr:rowOff>
    </xdr:to>
    <xdr:sp macro="" textlink="">
      <xdr:nvSpPr>
        <xdr:cNvPr id="93606" name="Rectangle 1065"/>
        <xdr:cNvSpPr>
          <a:spLocks noChangeArrowheads="1"/>
        </xdr:cNvSpPr>
      </xdr:nvSpPr>
      <xdr:spPr bwMode="auto">
        <a:xfrm>
          <a:off x="5391150" y="7467600"/>
          <a:ext cx="180975" cy="104775"/>
        </a:xfrm>
        <a:prstGeom prst="rect">
          <a:avLst/>
        </a:prstGeom>
        <a:pattFill prst="ltVert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190500</xdr:colOff>
      <xdr:row>30</xdr:row>
      <xdr:rowOff>28575</xdr:rowOff>
    </xdr:from>
    <xdr:to>
      <xdr:col>9</xdr:col>
      <xdr:colOff>361950</xdr:colOff>
      <xdr:row>30</xdr:row>
      <xdr:rowOff>123825</xdr:rowOff>
    </xdr:to>
    <xdr:sp macro="" textlink="">
      <xdr:nvSpPr>
        <xdr:cNvPr id="93607" name="Rectangle 1074"/>
        <xdr:cNvSpPr>
          <a:spLocks noChangeArrowheads="1"/>
        </xdr:cNvSpPr>
      </xdr:nvSpPr>
      <xdr:spPr bwMode="auto">
        <a:xfrm>
          <a:off x="3200400" y="4705350"/>
          <a:ext cx="32575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45</xdr:row>
      <xdr:rowOff>47625</xdr:rowOff>
    </xdr:from>
    <xdr:to>
      <xdr:col>9</xdr:col>
      <xdr:colOff>504825</xdr:colOff>
      <xdr:row>46</xdr:row>
      <xdr:rowOff>0</xdr:rowOff>
    </xdr:to>
    <xdr:sp macro="" textlink="">
      <xdr:nvSpPr>
        <xdr:cNvPr id="93608" name="Rectangle 1075"/>
        <xdr:cNvSpPr>
          <a:spLocks noChangeArrowheads="1"/>
        </xdr:cNvSpPr>
      </xdr:nvSpPr>
      <xdr:spPr bwMode="auto">
        <a:xfrm>
          <a:off x="3524250" y="7010400"/>
          <a:ext cx="30765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504825</xdr:colOff>
      <xdr:row>22</xdr:row>
      <xdr:rowOff>57150</xdr:rowOff>
    </xdr:from>
    <xdr:to>
      <xdr:col>9</xdr:col>
      <xdr:colOff>0</xdr:colOff>
      <xdr:row>23</xdr:row>
      <xdr:rowOff>9525</xdr:rowOff>
    </xdr:to>
    <xdr:sp macro="" textlink="">
      <xdr:nvSpPr>
        <xdr:cNvPr id="93609" name="Rectangle 1076"/>
        <xdr:cNvSpPr>
          <a:spLocks noChangeArrowheads="1"/>
        </xdr:cNvSpPr>
      </xdr:nvSpPr>
      <xdr:spPr bwMode="auto">
        <a:xfrm>
          <a:off x="4543425" y="3514725"/>
          <a:ext cx="15525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46</xdr:row>
      <xdr:rowOff>38100</xdr:rowOff>
    </xdr:from>
    <xdr:to>
      <xdr:col>9</xdr:col>
      <xdr:colOff>0</xdr:colOff>
      <xdr:row>47</xdr:row>
      <xdr:rowOff>0</xdr:rowOff>
    </xdr:to>
    <xdr:sp macro="" textlink="">
      <xdr:nvSpPr>
        <xdr:cNvPr id="93610" name="Rectangle 1078"/>
        <xdr:cNvSpPr>
          <a:spLocks noChangeArrowheads="1"/>
        </xdr:cNvSpPr>
      </xdr:nvSpPr>
      <xdr:spPr bwMode="auto">
        <a:xfrm>
          <a:off x="4038600" y="7153275"/>
          <a:ext cx="20574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19050</xdr:rowOff>
    </xdr:from>
    <xdr:to>
      <xdr:col>9</xdr:col>
      <xdr:colOff>9525</xdr:colOff>
      <xdr:row>3</xdr:row>
      <xdr:rowOff>123825</xdr:rowOff>
    </xdr:to>
    <xdr:sp macro="" textlink="">
      <xdr:nvSpPr>
        <xdr:cNvPr id="93611" name="Rectangle 1086"/>
        <xdr:cNvSpPr>
          <a:spLocks noChangeArrowheads="1"/>
        </xdr:cNvSpPr>
      </xdr:nvSpPr>
      <xdr:spPr bwMode="auto">
        <a:xfrm>
          <a:off x="4038600" y="571500"/>
          <a:ext cx="20669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16</xdr:row>
      <xdr:rowOff>19050</xdr:rowOff>
    </xdr:from>
    <xdr:to>
      <xdr:col>7</xdr:col>
      <xdr:colOff>504825</xdr:colOff>
      <xdr:row>16</xdr:row>
      <xdr:rowOff>133350</xdr:rowOff>
    </xdr:to>
    <xdr:sp macro="" textlink="">
      <xdr:nvSpPr>
        <xdr:cNvPr id="93612" name="Rectangle 1088"/>
        <xdr:cNvSpPr>
          <a:spLocks noChangeArrowheads="1"/>
        </xdr:cNvSpPr>
      </xdr:nvSpPr>
      <xdr:spPr bwMode="auto">
        <a:xfrm>
          <a:off x="4552950" y="2562225"/>
          <a:ext cx="1019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247650</xdr:colOff>
      <xdr:row>17</xdr:row>
      <xdr:rowOff>28575</xdr:rowOff>
    </xdr:from>
    <xdr:to>
      <xdr:col>7</xdr:col>
      <xdr:colOff>504825</xdr:colOff>
      <xdr:row>17</xdr:row>
      <xdr:rowOff>123825</xdr:rowOff>
    </xdr:to>
    <xdr:sp macro="" textlink="">
      <xdr:nvSpPr>
        <xdr:cNvPr id="93613" name="Rectangle 1089"/>
        <xdr:cNvSpPr>
          <a:spLocks noChangeArrowheads="1"/>
        </xdr:cNvSpPr>
      </xdr:nvSpPr>
      <xdr:spPr bwMode="auto">
        <a:xfrm>
          <a:off x="4286250" y="2724150"/>
          <a:ext cx="12858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</xdr:row>
      <xdr:rowOff>66675</xdr:rowOff>
    </xdr:from>
    <xdr:to>
      <xdr:col>10</xdr:col>
      <xdr:colOff>0</xdr:colOff>
      <xdr:row>6</xdr:row>
      <xdr:rowOff>0</xdr:rowOff>
    </xdr:to>
    <xdr:sp macro="" textlink="">
      <xdr:nvSpPr>
        <xdr:cNvPr id="93614" name="Rectangle 1119"/>
        <xdr:cNvSpPr>
          <a:spLocks noChangeArrowheads="1"/>
        </xdr:cNvSpPr>
      </xdr:nvSpPr>
      <xdr:spPr bwMode="auto">
        <a:xfrm>
          <a:off x="4038600" y="933450"/>
          <a:ext cx="257175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6</xdr:row>
      <xdr:rowOff>76200</xdr:rowOff>
    </xdr:from>
    <xdr:to>
      <xdr:col>8</xdr:col>
      <xdr:colOff>0</xdr:colOff>
      <xdr:row>6</xdr:row>
      <xdr:rowOff>76200</xdr:rowOff>
    </xdr:to>
    <xdr:sp macro="" textlink="">
      <xdr:nvSpPr>
        <xdr:cNvPr id="93615" name="Line 1120"/>
        <xdr:cNvSpPr>
          <a:spLocks noChangeShapeType="1"/>
        </xdr:cNvSpPr>
      </xdr:nvSpPr>
      <xdr:spPr bwMode="auto">
        <a:xfrm>
          <a:off x="4505325" y="1095375"/>
          <a:ext cx="10763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6</xdr:row>
      <xdr:rowOff>19050</xdr:rowOff>
    </xdr:from>
    <xdr:to>
      <xdr:col>7</xdr:col>
      <xdr:colOff>504825</xdr:colOff>
      <xdr:row>6</xdr:row>
      <xdr:rowOff>133350</xdr:rowOff>
    </xdr:to>
    <xdr:sp macro="" textlink="">
      <xdr:nvSpPr>
        <xdr:cNvPr id="93616" name="Rectangle 1123"/>
        <xdr:cNvSpPr>
          <a:spLocks noChangeArrowheads="1"/>
        </xdr:cNvSpPr>
      </xdr:nvSpPr>
      <xdr:spPr bwMode="auto">
        <a:xfrm>
          <a:off x="4057650" y="1038225"/>
          <a:ext cx="15144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21</xdr:row>
      <xdr:rowOff>19050</xdr:rowOff>
    </xdr:from>
    <xdr:to>
      <xdr:col>9</xdr:col>
      <xdr:colOff>495300</xdr:colOff>
      <xdr:row>21</xdr:row>
      <xdr:rowOff>123825</xdr:rowOff>
    </xdr:to>
    <xdr:sp macro="" textlink="">
      <xdr:nvSpPr>
        <xdr:cNvPr id="93617" name="Rectangle 1125"/>
        <xdr:cNvSpPr>
          <a:spLocks noChangeArrowheads="1"/>
        </xdr:cNvSpPr>
      </xdr:nvSpPr>
      <xdr:spPr bwMode="auto">
        <a:xfrm>
          <a:off x="4048125" y="3324225"/>
          <a:ext cx="25431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13</xdr:row>
      <xdr:rowOff>19050</xdr:rowOff>
    </xdr:from>
    <xdr:to>
      <xdr:col>8</xdr:col>
      <xdr:colOff>219075</xdr:colOff>
      <xdr:row>13</xdr:row>
      <xdr:rowOff>123825</xdr:rowOff>
    </xdr:to>
    <xdr:sp macro="" textlink="">
      <xdr:nvSpPr>
        <xdr:cNvPr id="93618" name="Rectangle 1139"/>
        <xdr:cNvSpPr>
          <a:spLocks noChangeArrowheads="1"/>
        </xdr:cNvSpPr>
      </xdr:nvSpPr>
      <xdr:spPr bwMode="auto">
        <a:xfrm>
          <a:off x="4676775" y="2105025"/>
          <a:ext cx="11239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28575</xdr:rowOff>
    </xdr:from>
    <xdr:to>
      <xdr:col>7</xdr:col>
      <xdr:colOff>238125</xdr:colOff>
      <xdr:row>34</xdr:row>
      <xdr:rowOff>123825</xdr:rowOff>
    </xdr:to>
    <xdr:sp macro="" textlink="">
      <xdr:nvSpPr>
        <xdr:cNvPr id="93619" name="Rectangle 1142"/>
        <xdr:cNvSpPr>
          <a:spLocks noChangeArrowheads="1"/>
        </xdr:cNvSpPr>
      </xdr:nvSpPr>
      <xdr:spPr bwMode="auto">
        <a:xfrm>
          <a:off x="5067300" y="5314950"/>
          <a:ext cx="2381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36</xdr:row>
      <xdr:rowOff>47625</xdr:rowOff>
    </xdr:from>
    <xdr:to>
      <xdr:col>6</xdr:col>
      <xdr:colOff>276225</xdr:colOff>
      <xdr:row>37</xdr:row>
      <xdr:rowOff>0</xdr:rowOff>
    </xdr:to>
    <xdr:sp macro="" textlink="">
      <xdr:nvSpPr>
        <xdr:cNvPr id="93620" name="Rectangle 1144"/>
        <xdr:cNvSpPr>
          <a:spLocks noChangeArrowheads="1"/>
        </xdr:cNvSpPr>
      </xdr:nvSpPr>
      <xdr:spPr bwMode="auto">
        <a:xfrm>
          <a:off x="4562475" y="5638800"/>
          <a:ext cx="26670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37</xdr:row>
      <xdr:rowOff>28575</xdr:rowOff>
    </xdr:from>
    <xdr:to>
      <xdr:col>7</xdr:col>
      <xdr:colOff>219075</xdr:colOff>
      <xdr:row>37</xdr:row>
      <xdr:rowOff>142875</xdr:rowOff>
    </xdr:to>
    <xdr:sp macro="" textlink="">
      <xdr:nvSpPr>
        <xdr:cNvPr id="93621" name="Rectangle 1147"/>
        <xdr:cNvSpPr>
          <a:spLocks noChangeArrowheads="1"/>
        </xdr:cNvSpPr>
      </xdr:nvSpPr>
      <xdr:spPr bwMode="auto">
        <a:xfrm>
          <a:off x="5067300" y="5772150"/>
          <a:ext cx="2190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49</xdr:row>
      <xdr:rowOff>38100</xdr:rowOff>
    </xdr:from>
    <xdr:to>
      <xdr:col>7</xdr:col>
      <xdr:colOff>314325</xdr:colOff>
      <xdr:row>50</xdr:row>
      <xdr:rowOff>0</xdr:rowOff>
    </xdr:to>
    <xdr:sp macro="" textlink="">
      <xdr:nvSpPr>
        <xdr:cNvPr id="93622" name="Rectangle 1155"/>
        <xdr:cNvSpPr>
          <a:spLocks noChangeArrowheads="1"/>
        </xdr:cNvSpPr>
      </xdr:nvSpPr>
      <xdr:spPr bwMode="auto">
        <a:xfrm>
          <a:off x="4695825" y="7610475"/>
          <a:ext cx="6858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323850</xdr:colOff>
      <xdr:row>49</xdr:row>
      <xdr:rowOff>47625</xdr:rowOff>
    </xdr:from>
    <xdr:to>
      <xdr:col>7</xdr:col>
      <xdr:colOff>504825</xdr:colOff>
      <xdr:row>50</xdr:row>
      <xdr:rowOff>0</xdr:rowOff>
    </xdr:to>
    <xdr:sp macro="" textlink="">
      <xdr:nvSpPr>
        <xdr:cNvPr id="93623" name="Rectangle 1156"/>
        <xdr:cNvSpPr>
          <a:spLocks noChangeArrowheads="1"/>
        </xdr:cNvSpPr>
      </xdr:nvSpPr>
      <xdr:spPr bwMode="auto">
        <a:xfrm>
          <a:off x="5391150" y="7620000"/>
          <a:ext cx="180975" cy="104775"/>
        </a:xfrm>
        <a:prstGeom prst="rect">
          <a:avLst/>
        </a:prstGeom>
        <a:pattFill prst="ltVert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50</xdr:row>
      <xdr:rowOff>38100</xdr:rowOff>
    </xdr:from>
    <xdr:to>
      <xdr:col>7</xdr:col>
      <xdr:colOff>314325</xdr:colOff>
      <xdr:row>51</xdr:row>
      <xdr:rowOff>0</xdr:rowOff>
    </xdr:to>
    <xdr:sp macro="" textlink="">
      <xdr:nvSpPr>
        <xdr:cNvPr id="93624" name="Rectangle 1157"/>
        <xdr:cNvSpPr>
          <a:spLocks noChangeArrowheads="1"/>
        </xdr:cNvSpPr>
      </xdr:nvSpPr>
      <xdr:spPr bwMode="auto">
        <a:xfrm>
          <a:off x="4695825" y="7762875"/>
          <a:ext cx="6858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323850</xdr:colOff>
      <xdr:row>50</xdr:row>
      <xdr:rowOff>47625</xdr:rowOff>
    </xdr:from>
    <xdr:to>
      <xdr:col>7</xdr:col>
      <xdr:colOff>504825</xdr:colOff>
      <xdr:row>51</xdr:row>
      <xdr:rowOff>0</xdr:rowOff>
    </xdr:to>
    <xdr:sp macro="" textlink="">
      <xdr:nvSpPr>
        <xdr:cNvPr id="93625" name="Rectangle 1158"/>
        <xdr:cNvSpPr>
          <a:spLocks noChangeArrowheads="1"/>
        </xdr:cNvSpPr>
      </xdr:nvSpPr>
      <xdr:spPr bwMode="auto">
        <a:xfrm>
          <a:off x="5391150" y="7772400"/>
          <a:ext cx="180975" cy="104775"/>
        </a:xfrm>
        <a:prstGeom prst="rect">
          <a:avLst/>
        </a:prstGeom>
        <a:pattFill prst="ltVert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51</xdr:row>
      <xdr:rowOff>38100</xdr:rowOff>
    </xdr:from>
    <xdr:to>
      <xdr:col>7</xdr:col>
      <xdr:colOff>314325</xdr:colOff>
      <xdr:row>52</xdr:row>
      <xdr:rowOff>0</xdr:rowOff>
    </xdr:to>
    <xdr:sp macro="" textlink="">
      <xdr:nvSpPr>
        <xdr:cNvPr id="93626" name="Rectangle 1159"/>
        <xdr:cNvSpPr>
          <a:spLocks noChangeArrowheads="1"/>
        </xdr:cNvSpPr>
      </xdr:nvSpPr>
      <xdr:spPr bwMode="auto">
        <a:xfrm>
          <a:off x="4695825" y="7915275"/>
          <a:ext cx="6858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323850</xdr:colOff>
      <xdr:row>51</xdr:row>
      <xdr:rowOff>47625</xdr:rowOff>
    </xdr:from>
    <xdr:to>
      <xdr:col>7</xdr:col>
      <xdr:colOff>504825</xdr:colOff>
      <xdr:row>52</xdr:row>
      <xdr:rowOff>0</xdr:rowOff>
    </xdr:to>
    <xdr:sp macro="" textlink="">
      <xdr:nvSpPr>
        <xdr:cNvPr id="93627" name="Rectangle 1160"/>
        <xdr:cNvSpPr>
          <a:spLocks noChangeArrowheads="1"/>
        </xdr:cNvSpPr>
      </xdr:nvSpPr>
      <xdr:spPr bwMode="auto">
        <a:xfrm>
          <a:off x="5391150" y="7924800"/>
          <a:ext cx="180975" cy="104775"/>
        </a:xfrm>
        <a:prstGeom prst="rect">
          <a:avLst/>
        </a:prstGeom>
        <a:pattFill prst="ltVert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35</xdr:row>
      <xdr:rowOff>38100</xdr:rowOff>
    </xdr:from>
    <xdr:to>
      <xdr:col>6</xdr:col>
      <xdr:colOff>342900</xdr:colOff>
      <xdr:row>35</xdr:row>
      <xdr:rowOff>142875</xdr:rowOff>
    </xdr:to>
    <xdr:sp macro="" textlink="">
      <xdr:nvSpPr>
        <xdr:cNvPr id="93628" name="Rectangle 1161"/>
        <xdr:cNvSpPr>
          <a:spLocks noChangeArrowheads="1"/>
        </xdr:cNvSpPr>
      </xdr:nvSpPr>
      <xdr:spPr bwMode="auto">
        <a:xfrm>
          <a:off x="4667250" y="5476875"/>
          <a:ext cx="22860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61</xdr:row>
      <xdr:rowOff>28575</xdr:rowOff>
    </xdr:from>
    <xdr:to>
      <xdr:col>7</xdr:col>
      <xdr:colOff>333375</xdr:colOff>
      <xdr:row>61</xdr:row>
      <xdr:rowOff>123825</xdr:rowOff>
    </xdr:to>
    <xdr:sp macro="" textlink="">
      <xdr:nvSpPr>
        <xdr:cNvPr id="93629" name="Rectangle 1162"/>
        <xdr:cNvSpPr>
          <a:spLocks noChangeArrowheads="1"/>
        </xdr:cNvSpPr>
      </xdr:nvSpPr>
      <xdr:spPr bwMode="auto">
        <a:xfrm>
          <a:off x="5067300" y="9410700"/>
          <a:ext cx="3333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</xdr:row>
      <xdr:rowOff>38100</xdr:rowOff>
    </xdr:from>
    <xdr:to>
      <xdr:col>7</xdr:col>
      <xdr:colOff>295275</xdr:colOff>
      <xdr:row>4</xdr:row>
      <xdr:rowOff>152400</xdr:rowOff>
    </xdr:to>
    <xdr:sp macro="" textlink="">
      <xdr:nvSpPr>
        <xdr:cNvPr id="93630" name="Rectangle 1163"/>
        <xdr:cNvSpPr>
          <a:spLocks noChangeArrowheads="1"/>
        </xdr:cNvSpPr>
      </xdr:nvSpPr>
      <xdr:spPr bwMode="auto">
        <a:xfrm>
          <a:off x="4038600" y="742950"/>
          <a:ext cx="13239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1</xdr:row>
      <xdr:rowOff>66675</xdr:rowOff>
    </xdr:from>
    <xdr:to>
      <xdr:col>21</xdr:col>
      <xdr:colOff>219075</xdr:colOff>
      <xdr:row>23</xdr:row>
      <xdr:rowOff>28575</xdr:rowOff>
    </xdr:to>
    <xdr:graphicFrame macro="">
      <xdr:nvGraphicFramePr>
        <xdr:cNvPr id="10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428625</xdr:colOff>
      <xdr:row>23</xdr:row>
      <xdr:rowOff>104775</xdr:rowOff>
    </xdr:from>
    <xdr:to>
      <xdr:col>21</xdr:col>
      <xdr:colOff>200025</xdr:colOff>
      <xdr:row>41</xdr:row>
      <xdr:rowOff>85725</xdr:rowOff>
    </xdr:to>
    <xdr:graphicFrame macro="">
      <xdr:nvGraphicFramePr>
        <xdr:cNvPr id="103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428625</xdr:colOff>
      <xdr:row>42</xdr:row>
      <xdr:rowOff>0</xdr:rowOff>
    </xdr:from>
    <xdr:to>
      <xdr:col>21</xdr:col>
      <xdr:colOff>200025</xdr:colOff>
      <xdr:row>58</xdr:row>
      <xdr:rowOff>66675</xdr:rowOff>
    </xdr:to>
    <xdr:graphicFrame macro="">
      <xdr:nvGraphicFramePr>
        <xdr:cNvPr id="103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4" sqref="E4"/>
    </sheetView>
  </sheetViews>
  <sheetFormatPr defaultRowHeight="58.9" customHeight="1" x14ac:dyDescent="0.2"/>
  <cols>
    <col min="1" max="1" width="36.5703125" customWidth="1"/>
    <col min="2" max="4" width="25.28515625" customWidth="1"/>
  </cols>
  <sheetData>
    <row r="1" spans="1:4" ht="58.9" customHeight="1" thickBot="1" x14ac:dyDescent="0.8">
      <c r="A1" s="137" t="s">
        <v>237</v>
      </c>
    </row>
    <row r="2" spans="1:4" ht="58.9" customHeight="1" thickBot="1" x14ac:dyDescent="0.35">
      <c r="A2" s="140" t="s">
        <v>238</v>
      </c>
      <c r="B2" s="141" t="s">
        <v>239</v>
      </c>
      <c r="C2" s="141" t="s">
        <v>240</v>
      </c>
      <c r="D2" s="141" t="s">
        <v>241</v>
      </c>
    </row>
    <row r="3" spans="1:4" ht="58.9" customHeight="1" thickBot="1" x14ac:dyDescent="0.35">
      <c r="A3" s="140" t="s">
        <v>242</v>
      </c>
      <c r="B3" s="142">
        <v>2250000</v>
      </c>
      <c r="C3" s="142">
        <v>250000</v>
      </c>
      <c r="D3" s="142">
        <v>2500000</v>
      </c>
    </row>
    <row r="4" spans="1:4" ht="58.9" customHeight="1" thickBot="1" x14ac:dyDescent="0.35">
      <c r="A4" s="140" t="s">
        <v>153</v>
      </c>
      <c r="B4" s="142">
        <v>1305000</v>
      </c>
      <c r="C4" s="142">
        <v>145000</v>
      </c>
      <c r="D4" s="142">
        <v>1450000</v>
      </c>
    </row>
    <row r="5" spans="1:4" ht="58.9" customHeight="1" thickBot="1" x14ac:dyDescent="0.35">
      <c r="A5" s="140" t="s">
        <v>20</v>
      </c>
      <c r="B5" s="142">
        <v>315000</v>
      </c>
      <c r="C5" s="142">
        <v>35000</v>
      </c>
      <c r="D5" s="142">
        <v>350000</v>
      </c>
    </row>
    <row r="6" spans="1:4" ht="58.9" customHeight="1" thickBot="1" x14ac:dyDescent="0.35">
      <c r="A6" s="140" t="s">
        <v>243</v>
      </c>
      <c r="B6" s="142">
        <v>58500</v>
      </c>
      <c r="C6" s="142">
        <v>6500</v>
      </c>
      <c r="D6" s="142">
        <v>65000</v>
      </c>
    </row>
    <row r="7" spans="1:4" ht="58.9" customHeight="1" thickBot="1" x14ac:dyDescent="0.35">
      <c r="A7" s="140" t="s">
        <v>244</v>
      </c>
      <c r="B7" s="142">
        <v>1215000</v>
      </c>
      <c r="C7" s="142">
        <v>135000</v>
      </c>
      <c r="D7" s="142">
        <v>1350000</v>
      </c>
    </row>
    <row r="8" spans="1:4" ht="58.9" customHeight="1" thickBot="1" x14ac:dyDescent="0.35">
      <c r="A8" s="140" t="s">
        <v>245</v>
      </c>
      <c r="B8" s="142">
        <v>5188500</v>
      </c>
      <c r="C8" s="142">
        <v>576500</v>
      </c>
      <c r="D8" s="142">
        <v>5765000</v>
      </c>
    </row>
    <row r="9" spans="1:4" ht="58.9" customHeight="1" x14ac:dyDescent="0.25">
      <c r="A9" s="143" t="s">
        <v>246</v>
      </c>
      <c r="B9" s="181"/>
      <c r="C9" s="181"/>
      <c r="D9" s="181"/>
    </row>
    <row r="10" spans="1:4" ht="58.9" customHeight="1" thickBot="1" x14ac:dyDescent="0.3">
      <c r="A10" s="144" t="s">
        <v>247</v>
      </c>
      <c r="B10" s="182"/>
      <c r="C10" s="182"/>
      <c r="D10" s="182"/>
    </row>
  </sheetData>
  <mergeCells count="3">
    <mergeCell ref="B9:B10"/>
    <mergeCell ref="C9:C10"/>
    <mergeCell ref="D9:D10"/>
  </mergeCells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B15" zoomScale="80" zoomScaleNormal="80" workbookViewId="0">
      <selection activeCell="X23" sqref="X23"/>
    </sheetView>
  </sheetViews>
  <sheetFormatPr defaultRowHeight="12.75" x14ac:dyDescent="0.2"/>
  <sheetData>
    <row r="1" spans="1:19" ht="13.5" thickTop="1" x14ac:dyDescent="0.2">
      <c r="A1" s="135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x14ac:dyDescent="0.2">
      <c r="A2" s="136"/>
    </row>
    <row r="3" spans="1:19" x14ac:dyDescent="0.2">
      <c r="A3" s="136"/>
    </row>
    <row r="4" spans="1:19" x14ac:dyDescent="0.2">
      <c r="A4" s="136"/>
    </row>
    <row r="5" spans="1:19" x14ac:dyDescent="0.2">
      <c r="A5" s="136"/>
    </row>
    <row r="6" spans="1:19" x14ac:dyDescent="0.2">
      <c r="A6" s="136"/>
    </row>
    <row r="7" spans="1:19" x14ac:dyDescent="0.2">
      <c r="A7" s="136"/>
    </row>
    <row r="8" spans="1:19" x14ac:dyDescent="0.2">
      <c r="A8" s="136"/>
    </row>
    <row r="9" spans="1:19" x14ac:dyDescent="0.2">
      <c r="A9" s="136"/>
    </row>
    <row r="10" spans="1:19" x14ac:dyDescent="0.2">
      <c r="A10" s="136"/>
    </row>
    <row r="11" spans="1:19" x14ac:dyDescent="0.2">
      <c r="A11" s="136"/>
    </row>
    <row r="12" spans="1:19" x14ac:dyDescent="0.2">
      <c r="A12" s="136"/>
    </row>
    <row r="13" spans="1:19" x14ac:dyDescent="0.2">
      <c r="A13" s="136"/>
    </row>
    <row r="14" spans="1:19" x14ac:dyDescent="0.2">
      <c r="A14" s="136"/>
    </row>
    <row r="15" spans="1:19" x14ac:dyDescent="0.2">
      <c r="A15" s="136"/>
    </row>
    <row r="16" spans="1:19" x14ac:dyDescent="0.2">
      <c r="A16" s="136"/>
    </row>
    <row r="17" spans="1:5" x14ac:dyDescent="0.2">
      <c r="A17" s="136"/>
    </row>
    <row r="18" spans="1:5" x14ac:dyDescent="0.2">
      <c r="A18" s="136"/>
    </row>
    <row r="19" spans="1:5" x14ac:dyDescent="0.2">
      <c r="A19" s="136"/>
    </row>
    <row r="20" spans="1:5" x14ac:dyDescent="0.2">
      <c r="A20" s="136"/>
    </row>
    <row r="21" spans="1:5" x14ac:dyDescent="0.2">
      <c r="A21" s="136"/>
    </row>
    <row r="22" spans="1:5" x14ac:dyDescent="0.2">
      <c r="A22" s="136"/>
    </row>
    <row r="23" spans="1:5" ht="80.25" x14ac:dyDescent="1.05">
      <c r="A23" s="136"/>
      <c r="E23" s="138"/>
    </row>
    <row r="24" spans="1:5" x14ac:dyDescent="0.2">
      <c r="A24" s="136"/>
    </row>
    <row r="25" spans="1:5" x14ac:dyDescent="0.2">
      <c r="A25" s="136"/>
    </row>
    <row r="26" spans="1:5" x14ac:dyDescent="0.2">
      <c r="A26" s="136"/>
    </row>
    <row r="27" spans="1:5" x14ac:dyDescent="0.2">
      <c r="A27" s="136"/>
    </row>
    <row r="28" spans="1:5" x14ac:dyDescent="0.2">
      <c r="A28" s="136"/>
    </row>
    <row r="29" spans="1:5" x14ac:dyDescent="0.2">
      <c r="A29" s="136"/>
    </row>
    <row r="30" spans="1:5" x14ac:dyDescent="0.2">
      <c r="A30" s="136"/>
    </row>
    <row r="31" spans="1:5" x14ac:dyDescent="0.2">
      <c r="A31" s="136"/>
    </row>
    <row r="32" spans="1:5" x14ac:dyDescent="0.2">
      <c r="A32" s="136"/>
    </row>
    <row r="33" spans="1:16" x14ac:dyDescent="0.2">
      <c r="A33" s="136"/>
    </row>
    <row r="34" spans="1:16" x14ac:dyDescent="0.2">
      <c r="A34" s="136"/>
    </row>
    <row r="35" spans="1:16" x14ac:dyDescent="0.2">
      <c r="A35" s="136"/>
      <c r="O35" s="139" t="s">
        <v>237</v>
      </c>
      <c r="P35" s="139" t="s">
        <v>32</v>
      </c>
    </row>
    <row r="36" spans="1:16" x14ac:dyDescent="0.2">
      <c r="A36" s="136"/>
    </row>
    <row r="37" spans="1:16" x14ac:dyDescent="0.2">
      <c r="A37" s="136"/>
    </row>
    <row r="38" spans="1:16" x14ac:dyDescent="0.2">
      <c r="A38" s="136"/>
    </row>
  </sheetData>
  <pageMargins left="0.7" right="0.7" top="0.75" bottom="0.75" header="0.3" footer="0.3"/>
  <pageSetup paperSize="1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E29" sqref="E29"/>
    </sheetView>
  </sheetViews>
  <sheetFormatPr defaultRowHeight="12.75" x14ac:dyDescent="0.2"/>
  <cols>
    <col min="2" max="11" width="11.140625" customWidth="1"/>
  </cols>
  <sheetData>
    <row r="1" spans="1:11" ht="13.5" thickBot="1" x14ac:dyDescent="0.25">
      <c r="A1" s="114"/>
      <c r="B1" s="183" t="s">
        <v>182</v>
      </c>
      <c r="C1" s="183"/>
      <c r="D1" s="183" t="s">
        <v>183</v>
      </c>
      <c r="E1" s="183"/>
      <c r="F1" s="183" t="s">
        <v>184</v>
      </c>
      <c r="G1" s="183"/>
      <c r="H1" s="183" t="s">
        <v>185</v>
      </c>
      <c r="I1" s="183"/>
      <c r="J1" s="183" t="s">
        <v>186</v>
      </c>
      <c r="K1" s="183"/>
    </row>
    <row r="2" spans="1:11" ht="13.5" thickTop="1" x14ac:dyDescent="0.2">
      <c r="A2" s="121" t="s">
        <v>176</v>
      </c>
      <c r="B2" s="120" t="s">
        <v>32</v>
      </c>
      <c r="C2" s="120" t="s">
        <v>31</v>
      </c>
      <c r="D2" s="120" t="s">
        <v>32</v>
      </c>
      <c r="E2" s="120" t="s">
        <v>31</v>
      </c>
      <c r="F2" s="120" t="s">
        <v>32</v>
      </c>
      <c r="G2" s="120" t="s">
        <v>31</v>
      </c>
      <c r="H2" s="120" t="s">
        <v>32</v>
      </c>
      <c r="I2" s="120" t="s">
        <v>31</v>
      </c>
      <c r="J2" s="120" t="s">
        <v>32</v>
      </c>
      <c r="K2" s="122" t="s">
        <v>31</v>
      </c>
    </row>
    <row r="3" spans="1:11" x14ac:dyDescent="0.2">
      <c r="A3" s="121" t="s">
        <v>177</v>
      </c>
      <c r="B3" s="115" t="s">
        <v>191</v>
      </c>
      <c r="C3" s="116" t="s">
        <v>175</v>
      </c>
      <c r="D3" s="115" t="s">
        <v>187</v>
      </c>
      <c r="E3" s="115" t="s">
        <v>187</v>
      </c>
      <c r="F3" s="115" t="s">
        <v>196</v>
      </c>
      <c r="G3" s="117" t="s">
        <v>199</v>
      </c>
      <c r="H3" s="117" t="s">
        <v>204</v>
      </c>
      <c r="I3" s="115" t="s">
        <v>207</v>
      </c>
      <c r="J3" s="118">
        <v>3.125</v>
      </c>
      <c r="K3" s="123">
        <v>3.3631944444444444</v>
      </c>
    </row>
    <row r="4" spans="1:11" x14ac:dyDescent="0.2">
      <c r="A4" s="121" t="s">
        <v>178</v>
      </c>
      <c r="B4" s="115" t="s">
        <v>192</v>
      </c>
      <c r="C4" s="119" t="s">
        <v>188</v>
      </c>
      <c r="D4" s="115" t="s">
        <v>187</v>
      </c>
      <c r="E4" s="115" t="s">
        <v>187</v>
      </c>
      <c r="F4" s="115" t="s">
        <v>196</v>
      </c>
      <c r="G4" s="115" t="s">
        <v>200</v>
      </c>
      <c r="H4" s="117" t="s">
        <v>204</v>
      </c>
      <c r="I4" s="115" t="s">
        <v>208</v>
      </c>
      <c r="J4" s="118">
        <v>2.9583333333333335</v>
      </c>
      <c r="K4" s="123">
        <v>3.2208333333333332</v>
      </c>
    </row>
    <row r="5" spans="1:11" x14ac:dyDescent="0.2">
      <c r="A5" s="121" t="s">
        <v>179</v>
      </c>
      <c r="B5" s="115" t="s">
        <v>193</v>
      </c>
      <c r="C5" s="116" t="s">
        <v>174</v>
      </c>
      <c r="D5" s="115" t="s">
        <v>187</v>
      </c>
      <c r="E5" s="115" t="s">
        <v>187</v>
      </c>
      <c r="F5" s="115" t="s">
        <v>197</v>
      </c>
      <c r="G5" s="115" t="s">
        <v>201</v>
      </c>
      <c r="H5" s="117" t="s">
        <v>205</v>
      </c>
      <c r="I5" s="115" t="s">
        <v>209</v>
      </c>
      <c r="J5" s="118">
        <v>3.375</v>
      </c>
      <c r="K5" s="123">
        <v>3.6791666666666667</v>
      </c>
    </row>
    <row r="6" spans="1:11" x14ac:dyDescent="0.2">
      <c r="A6" s="121" t="s">
        <v>180</v>
      </c>
      <c r="B6" s="115" t="s">
        <v>194</v>
      </c>
      <c r="C6" s="119" t="s">
        <v>190</v>
      </c>
      <c r="D6" s="115" t="s">
        <v>187</v>
      </c>
      <c r="E6" s="115" t="s">
        <v>187</v>
      </c>
      <c r="F6" s="115" t="s">
        <v>197</v>
      </c>
      <c r="G6" s="115" t="s">
        <v>202</v>
      </c>
      <c r="H6" s="117" t="s">
        <v>205</v>
      </c>
      <c r="I6" s="115" t="s">
        <v>210</v>
      </c>
      <c r="J6" s="118">
        <v>3.5</v>
      </c>
      <c r="K6" s="123">
        <v>4.5555555555555554</v>
      </c>
    </row>
    <row r="7" spans="1:11" ht="13.5" thickBot="1" x14ac:dyDescent="0.25">
      <c r="A7" s="124" t="s">
        <v>181</v>
      </c>
      <c r="B7" s="125" t="s">
        <v>195</v>
      </c>
      <c r="C7" s="126" t="s">
        <v>189</v>
      </c>
      <c r="D7" s="125" t="s">
        <v>187</v>
      </c>
      <c r="E7" s="125" t="s">
        <v>187</v>
      </c>
      <c r="F7" s="125" t="s">
        <v>198</v>
      </c>
      <c r="G7" s="125" t="s">
        <v>203</v>
      </c>
      <c r="H7" s="127" t="s">
        <v>206</v>
      </c>
      <c r="I7" s="128" t="s">
        <v>211</v>
      </c>
      <c r="J7" s="129">
        <v>2.7916666666666665</v>
      </c>
      <c r="K7" s="130">
        <v>3.1236111111111113</v>
      </c>
    </row>
    <row r="8" spans="1:11" ht="14.25" thickTop="1" thickBot="1" x14ac:dyDescent="0.25">
      <c r="B8" s="1"/>
      <c r="C8" s="1"/>
      <c r="D8" s="1"/>
      <c r="E8" s="1"/>
      <c r="F8" s="1"/>
      <c r="G8" s="1"/>
      <c r="H8" s="1"/>
      <c r="I8" s="111" t="s">
        <v>212</v>
      </c>
      <c r="J8" s="112">
        <f>AVERAGE(J3:J7)</f>
        <v>3.15</v>
      </c>
      <c r="K8" s="113">
        <f>AVERAGE(K3:K7)</f>
        <v>3.5884722222222223</v>
      </c>
    </row>
    <row r="9" spans="1:11" ht="13.5" thickTop="1" x14ac:dyDescent="0.2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B10" s="1" t="s">
        <v>214</v>
      </c>
      <c r="C10" s="1"/>
      <c r="D10" s="1" t="s">
        <v>215</v>
      </c>
      <c r="E10" s="1"/>
      <c r="F10" s="1"/>
      <c r="G10" s="1"/>
      <c r="H10" s="1"/>
      <c r="I10" s="1"/>
      <c r="J10" s="1"/>
      <c r="K10" s="1"/>
    </row>
    <row r="11" spans="1:11" x14ac:dyDescent="0.2">
      <c r="A11" t="s">
        <v>213</v>
      </c>
      <c r="B11" s="1" t="s">
        <v>216</v>
      </c>
      <c r="C11" s="1" t="s">
        <v>217</v>
      </c>
      <c r="D11" s="1" t="s">
        <v>216</v>
      </c>
      <c r="E11" s="1" t="s">
        <v>217</v>
      </c>
      <c r="F11" s="1"/>
      <c r="G11" s="1"/>
      <c r="H11" s="1"/>
      <c r="I11" s="1"/>
      <c r="J11" s="1"/>
      <c r="K11" s="1"/>
    </row>
    <row r="12" spans="1:11" x14ac:dyDescent="0.2">
      <c r="B12" s="1">
        <v>3</v>
      </c>
      <c r="C12" s="1">
        <v>1</v>
      </c>
      <c r="D12" s="1">
        <v>2</v>
      </c>
      <c r="E12" s="1">
        <v>1</v>
      </c>
      <c r="F12" s="1"/>
      <c r="G12" s="1"/>
      <c r="H12" s="1"/>
      <c r="I12" s="1"/>
      <c r="J12" s="1"/>
      <c r="K12" s="1"/>
    </row>
    <row r="13" spans="1:1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t="s">
        <v>218</v>
      </c>
      <c r="B15" s="1" t="s">
        <v>32</v>
      </c>
      <c r="D15" s="1" t="s">
        <v>219</v>
      </c>
      <c r="E15" s="1"/>
      <c r="F15" s="1"/>
      <c r="G15" s="1"/>
      <c r="H15" s="1"/>
      <c r="I15" s="1"/>
      <c r="J15" s="1"/>
      <c r="K15" s="1"/>
    </row>
    <row r="16" spans="1:11" x14ac:dyDescent="0.2">
      <c r="B16" s="105">
        <v>5008723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t="s">
        <v>220</v>
      </c>
      <c r="B19" s="1" t="s">
        <v>221</v>
      </c>
      <c r="C19" s="1" t="s">
        <v>222</v>
      </c>
      <c r="D19" s="131" t="s">
        <v>223</v>
      </c>
      <c r="E19" s="1"/>
      <c r="F19" s="1"/>
      <c r="G19" s="1"/>
      <c r="H19" s="1"/>
      <c r="I19" s="1"/>
      <c r="J19" s="1"/>
      <c r="K19" s="1"/>
    </row>
    <row r="20" spans="1:11" x14ac:dyDescent="0.2">
      <c r="B20" s="1">
        <v>724</v>
      </c>
      <c r="C20" s="1">
        <v>698</v>
      </c>
      <c r="D20" s="1">
        <v>41</v>
      </c>
      <c r="E20" s="1"/>
      <c r="F20" s="1"/>
      <c r="G20" s="1"/>
      <c r="H20" s="1"/>
      <c r="I20" s="1"/>
      <c r="J20" s="1"/>
      <c r="K20" s="1"/>
    </row>
    <row r="21" spans="1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5">
    <mergeCell ref="J1:K1"/>
    <mergeCell ref="B1:C1"/>
    <mergeCell ref="D1:E1"/>
    <mergeCell ref="F1:G1"/>
    <mergeCell ref="H1:I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zoomScale="145" zoomScaleNormal="145" zoomScaleSheetLayoutView="75" workbookViewId="0">
      <pane xSplit="1" ySplit="3" topLeftCell="B19" activePane="bottomRight" state="frozen"/>
      <selection activeCell="G36" sqref="G36"/>
      <selection pane="topRight" activeCell="G36" sqref="G36"/>
      <selection pane="bottomLeft" activeCell="G36" sqref="G36"/>
      <selection pane="bottomRight" activeCell="A31" sqref="A31"/>
    </sheetView>
  </sheetViews>
  <sheetFormatPr defaultRowHeight="12.75" x14ac:dyDescent="0.2"/>
  <cols>
    <col min="1" max="1" width="21.7109375" style="180" customWidth="1"/>
    <col min="2" max="2" width="9.140625" style="1" customWidth="1"/>
    <col min="3" max="3" width="9.42578125" style="23" customWidth="1"/>
    <col min="4" max="4" width="9.42578125" bestFit="1" customWidth="1"/>
    <col min="5" max="5" width="9.85546875" bestFit="1" customWidth="1"/>
    <col min="6" max="6" width="9.7109375" customWidth="1"/>
    <col min="7" max="9" width="9.85546875" bestFit="1" customWidth="1"/>
    <col min="10" max="10" width="9.7109375" bestFit="1" customWidth="1"/>
    <col min="11" max="12" width="9.85546875" bestFit="1" customWidth="1"/>
    <col min="13" max="13" width="9.85546875" customWidth="1"/>
    <col min="14" max="14" width="10" style="1" hidden="1" customWidth="1"/>
    <col min="15" max="15" width="10.5703125" style="1" customWidth="1"/>
    <col min="16" max="16" width="10.42578125" style="23" customWidth="1"/>
    <col min="17" max="17" width="54.5703125" customWidth="1"/>
  </cols>
  <sheetData>
    <row r="1" spans="1:17" x14ac:dyDescent="0.2">
      <c r="A1" s="66" t="s">
        <v>225</v>
      </c>
      <c r="D1" s="88" t="s">
        <v>53</v>
      </c>
      <c r="E1" s="88" t="s">
        <v>22</v>
      </c>
      <c r="F1" s="88" t="s">
        <v>23</v>
      </c>
      <c r="G1" s="88" t="s">
        <v>24</v>
      </c>
      <c r="H1" s="88" t="s">
        <v>299</v>
      </c>
      <c r="I1" s="88" t="s">
        <v>300</v>
      </c>
      <c r="J1" s="88" t="s">
        <v>301</v>
      </c>
      <c r="K1" s="88" t="s">
        <v>302</v>
      </c>
      <c r="L1" s="88" t="s">
        <v>303</v>
      </c>
      <c r="M1" s="88" t="s">
        <v>304</v>
      </c>
    </row>
    <row r="2" spans="1:17" x14ac:dyDescent="0.2">
      <c r="A2" s="162" t="s">
        <v>248</v>
      </c>
      <c r="B2" s="28" t="s">
        <v>29</v>
      </c>
      <c r="C2" s="25" t="s">
        <v>259</v>
      </c>
      <c r="D2" s="25">
        <v>43547</v>
      </c>
      <c r="E2" s="25">
        <v>43548</v>
      </c>
      <c r="F2" s="25">
        <v>43549</v>
      </c>
      <c r="G2" s="25">
        <v>43550</v>
      </c>
      <c r="H2" s="25">
        <v>43551</v>
      </c>
      <c r="I2" s="25">
        <v>43552</v>
      </c>
      <c r="J2" s="25">
        <v>43553</v>
      </c>
      <c r="K2" s="25">
        <v>43554</v>
      </c>
      <c r="L2" s="25">
        <v>43555</v>
      </c>
      <c r="M2" s="25">
        <v>43556</v>
      </c>
      <c r="N2" s="72" t="s">
        <v>140</v>
      </c>
      <c r="O2" s="72" t="s">
        <v>8</v>
      </c>
      <c r="P2" s="72" t="s">
        <v>30</v>
      </c>
      <c r="Q2" s="133" t="s">
        <v>305</v>
      </c>
    </row>
    <row r="3" spans="1:17" x14ac:dyDescent="0.2">
      <c r="A3" s="163"/>
      <c r="B3" s="17" t="s">
        <v>58</v>
      </c>
      <c r="C3" s="6" t="s">
        <v>32</v>
      </c>
      <c r="D3" s="6" t="s">
        <v>12</v>
      </c>
      <c r="E3" s="6" t="s">
        <v>7</v>
      </c>
      <c r="F3" s="6" t="s">
        <v>10</v>
      </c>
      <c r="G3" s="6" t="s">
        <v>2</v>
      </c>
      <c r="H3" s="6" t="s">
        <v>3</v>
      </c>
      <c r="I3" s="6" t="s">
        <v>25</v>
      </c>
      <c r="J3" s="17" t="s">
        <v>6</v>
      </c>
      <c r="K3" s="17" t="s">
        <v>12</v>
      </c>
      <c r="L3" s="17" t="s">
        <v>7</v>
      </c>
      <c r="M3" s="145" t="s">
        <v>10</v>
      </c>
      <c r="N3" s="18" t="s">
        <v>141</v>
      </c>
      <c r="O3" s="18" t="s">
        <v>32</v>
      </c>
      <c r="P3" s="18" t="s">
        <v>32</v>
      </c>
      <c r="Q3" s="79" t="s">
        <v>145</v>
      </c>
    </row>
    <row r="4" spans="1:17" x14ac:dyDescent="0.2">
      <c r="A4" s="164" t="s">
        <v>236</v>
      </c>
      <c r="B4" s="34"/>
      <c r="C4" s="27"/>
      <c r="D4" s="26"/>
      <c r="E4" s="13"/>
      <c r="F4" s="32"/>
      <c r="H4" s="13"/>
      <c r="I4" s="13"/>
      <c r="J4" s="13"/>
      <c r="K4" s="13"/>
      <c r="L4" s="13"/>
      <c r="M4" s="13"/>
      <c r="N4" s="73"/>
      <c r="O4" s="75"/>
      <c r="P4" s="14"/>
      <c r="Q4" s="82"/>
    </row>
    <row r="5" spans="1:17" x14ac:dyDescent="0.2">
      <c r="A5" s="165" t="s">
        <v>224</v>
      </c>
      <c r="B5" s="12">
        <v>48</v>
      </c>
      <c r="C5" s="15" t="s">
        <v>292</v>
      </c>
      <c r="D5" s="13"/>
      <c r="E5" s="13"/>
      <c r="F5" s="13"/>
      <c r="G5" s="13"/>
      <c r="H5" s="13"/>
      <c r="I5" s="13"/>
      <c r="J5" s="13"/>
      <c r="K5" s="13"/>
      <c r="L5" s="13"/>
      <c r="M5" s="146"/>
      <c r="N5" s="84" t="s">
        <v>55</v>
      </c>
      <c r="O5" s="160"/>
      <c r="P5" s="13" t="s">
        <v>308</v>
      </c>
      <c r="Q5" s="82"/>
    </row>
    <row r="6" spans="1:17" x14ac:dyDescent="0.2">
      <c r="A6" s="165"/>
      <c r="B6" s="12"/>
      <c r="D6" s="13"/>
      <c r="E6" s="13"/>
      <c r="F6" s="32"/>
      <c r="G6" s="13"/>
      <c r="H6" s="13"/>
      <c r="I6" s="13"/>
      <c r="J6" s="13"/>
      <c r="K6" s="13"/>
      <c r="L6" s="13"/>
      <c r="M6" s="13"/>
      <c r="N6" s="73"/>
      <c r="O6" s="75" t="s">
        <v>134</v>
      </c>
      <c r="P6" s="9"/>
      <c r="Q6" s="83"/>
    </row>
    <row r="7" spans="1:17" x14ac:dyDescent="0.2">
      <c r="A7" s="166" t="s">
        <v>26</v>
      </c>
      <c r="B7" s="7">
        <v>138</v>
      </c>
      <c r="C7" s="15" t="s">
        <v>292</v>
      </c>
      <c r="D7" s="8"/>
      <c r="E7" s="8"/>
      <c r="F7" s="8"/>
      <c r="G7" s="8"/>
      <c r="H7" s="8"/>
      <c r="I7" s="8"/>
      <c r="J7" s="8"/>
      <c r="K7" s="8"/>
      <c r="L7" s="8"/>
      <c r="M7" s="146"/>
      <c r="N7" s="84" t="s">
        <v>287</v>
      </c>
      <c r="O7" s="9" t="s">
        <v>288</v>
      </c>
      <c r="P7" s="9" t="s">
        <v>288</v>
      </c>
      <c r="Q7" s="83"/>
    </row>
    <row r="8" spans="1:17" x14ac:dyDescent="0.2">
      <c r="A8" s="166"/>
      <c r="B8" s="7"/>
      <c r="C8" s="15"/>
      <c r="D8" s="8"/>
      <c r="E8" s="8"/>
      <c r="F8" s="59"/>
      <c r="G8" s="8"/>
      <c r="H8" s="8"/>
      <c r="I8" s="8"/>
      <c r="J8" s="8"/>
      <c r="K8" s="8"/>
      <c r="L8" s="8"/>
      <c r="M8" s="8"/>
      <c r="N8" s="73"/>
      <c r="O8" s="75"/>
      <c r="P8" s="9"/>
      <c r="Q8" s="83"/>
    </row>
    <row r="9" spans="1:17" x14ac:dyDescent="0.2">
      <c r="A9" s="166"/>
      <c r="B9" s="7"/>
      <c r="C9" s="15"/>
      <c r="D9" s="8"/>
      <c r="E9" s="8"/>
      <c r="F9" s="32"/>
      <c r="H9" s="8"/>
      <c r="I9" s="8"/>
      <c r="J9" s="8"/>
      <c r="K9" s="8"/>
      <c r="L9" s="8"/>
      <c r="M9" s="8"/>
      <c r="N9" s="63"/>
      <c r="O9" s="75" t="s">
        <v>134</v>
      </c>
      <c r="P9" s="9"/>
      <c r="Q9" s="83"/>
    </row>
    <row r="10" spans="1:17" x14ac:dyDescent="0.2">
      <c r="A10" s="166" t="s">
        <v>14</v>
      </c>
      <c r="B10" s="7">
        <v>54</v>
      </c>
      <c r="C10" s="19" t="s">
        <v>306</v>
      </c>
      <c r="D10" s="8"/>
      <c r="E10" s="8"/>
      <c r="F10" s="8"/>
      <c r="G10" s="8"/>
      <c r="H10" s="8"/>
      <c r="I10" s="8"/>
      <c r="J10" s="8"/>
      <c r="L10" s="8"/>
      <c r="N10" s="84" t="s">
        <v>55</v>
      </c>
      <c r="O10" s="160"/>
      <c r="P10" t="s">
        <v>307</v>
      </c>
      <c r="Q10" s="184"/>
    </row>
    <row r="11" spans="1:17" x14ac:dyDescent="0.2">
      <c r="A11" s="167" t="s">
        <v>263</v>
      </c>
      <c r="B11" s="7">
        <v>14</v>
      </c>
      <c r="C11" s="15" t="s">
        <v>264</v>
      </c>
      <c r="D11" s="8"/>
      <c r="E11" s="8"/>
      <c r="F11" s="13"/>
      <c r="G11" s="146"/>
      <c r="H11" s="8"/>
      <c r="I11" s="8"/>
      <c r="J11" s="8"/>
      <c r="K11" s="8"/>
      <c r="L11" s="8"/>
      <c r="M11" s="146"/>
      <c r="N11" s="84"/>
      <c r="O11" s="14"/>
      <c r="P11" s="15"/>
      <c r="Q11" s="185"/>
    </row>
    <row r="12" spans="1:17" ht="24" x14ac:dyDescent="0.2">
      <c r="A12" s="167" t="s">
        <v>309</v>
      </c>
      <c r="B12" s="7">
        <v>28</v>
      </c>
      <c r="C12" s="15" t="s">
        <v>265</v>
      </c>
      <c r="D12" s="8"/>
      <c r="E12" s="8"/>
      <c r="F12" s="13"/>
      <c r="G12" s="146"/>
      <c r="H12" s="8"/>
      <c r="I12" s="8"/>
      <c r="J12" s="8"/>
      <c r="K12" s="8"/>
      <c r="L12" s="8"/>
      <c r="M12" s="146"/>
      <c r="N12" s="84"/>
      <c r="O12" s="14"/>
      <c r="P12" s="15"/>
      <c r="Q12" s="185"/>
    </row>
    <row r="13" spans="1:17" ht="24" x14ac:dyDescent="0.2">
      <c r="A13" s="167" t="s">
        <v>266</v>
      </c>
      <c r="B13" s="7">
        <v>40</v>
      </c>
      <c r="C13" s="15" t="s">
        <v>267</v>
      </c>
      <c r="D13" s="8"/>
      <c r="E13" s="8"/>
      <c r="F13" s="13"/>
      <c r="G13" s="146"/>
      <c r="H13" s="8"/>
      <c r="I13" s="8"/>
      <c r="J13" s="8"/>
      <c r="K13" s="8"/>
      <c r="L13" s="8"/>
      <c r="M13" s="146"/>
      <c r="N13" s="84"/>
      <c r="O13" s="14"/>
      <c r="P13" s="15"/>
      <c r="Q13" s="185"/>
    </row>
    <row r="14" spans="1:17" x14ac:dyDescent="0.2">
      <c r="A14" s="167"/>
      <c r="B14" s="7"/>
      <c r="C14" s="15"/>
      <c r="D14" s="8"/>
      <c r="E14" s="8"/>
      <c r="F14" s="32"/>
      <c r="H14" s="8"/>
      <c r="I14" s="8"/>
      <c r="J14" s="8"/>
      <c r="K14" s="8"/>
      <c r="L14" s="8"/>
      <c r="M14" s="8"/>
      <c r="N14" s="63"/>
      <c r="O14" s="75" t="s">
        <v>135</v>
      </c>
      <c r="P14" s="9"/>
      <c r="Q14" s="186"/>
    </row>
    <row r="15" spans="1:17" ht="16.5" customHeight="1" x14ac:dyDescent="0.2">
      <c r="A15" s="166"/>
      <c r="B15" s="7"/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62"/>
      <c r="P15" s="61"/>
      <c r="Q15" s="9"/>
    </row>
    <row r="16" spans="1:17" ht="16.5" customHeight="1" x14ac:dyDescent="0.2">
      <c r="A16" s="168" t="s">
        <v>17</v>
      </c>
      <c r="B16" s="7"/>
      <c r="C16" s="15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15"/>
      <c r="Q16" s="8"/>
    </row>
    <row r="17" spans="1:17" x14ac:dyDescent="0.2">
      <c r="A17" s="169" t="s">
        <v>250</v>
      </c>
      <c r="B17" s="7"/>
      <c r="C17" s="15" t="s">
        <v>249</v>
      </c>
      <c r="D17" s="8"/>
      <c r="F17" s="132" t="s">
        <v>228</v>
      </c>
      <c r="H17" s="8"/>
      <c r="I17" s="8"/>
      <c r="J17" s="8"/>
      <c r="K17" s="8"/>
      <c r="L17" s="8"/>
      <c r="M17" s="151"/>
      <c r="N17" s="23" t="s">
        <v>254</v>
      </c>
      <c r="O17" s="23" t="s">
        <v>254</v>
      </c>
      <c r="P17" s="23" t="s">
        <v>256</v>
      </c>
      <c r="Q17" s="78"/>
    </row>
    <row r="18" spans="1:17" x14ac:dyDescent="0.2">
      <c r="A18" s="169" t="s">
        <v>226</v>
      </c>
      <c r="B18" s="7"/>
      <c r="C18" s="15" t="s">
        <v>251</v>
      </c>
      <c r="D18" s="8"/>
      <c r="F18" s="8"/>
      <c r="G18" s="132"/>
      <c r="H18" s="8"/>
      <c r="I18" s="8"/>
      <c r="J18" s="8"/>
      <c r="K18" s="8"/>
      <c r="L18" s="8"/>
      <c r="M18" s="146"/>
      <c r="N18" s="23" t="s">
        <v>249</v>
      </c>
      <c r="O18" s="23" t="s">
        <v>258</v>
      </c>
      <c r="P18" s="23" t="s">
        <v>256</v>
      </c>
      <c r="Q18" s="78"/>
    </row>
    <row r="19" spans="1:17" ht="13.5" thickBot="1" x14ac:dyDescent="0.25">
      <c r="A19" s="169" t="s">
        <v>18</v>
      </c>
      <c r="B19" s="7"/>
      <c r="C19" s="15" t="s">
        <v>252</v>
      </c>
      <c r="D19" s="8"/>
      <c r="E19" s="8"/>
      <c r="F19" s="8"/>
      <c r="G19" s="8"/>
      <c r="H19" s="8"/>
      <c r="I19" s="8"/>
      <c r="J19" s="8"/>
      <c r="K19" s="8"/>
      <c r="L19" s="8"/>
      <c r="M19" s="146"/>
      <c r="N19" s="23" t="s">
        <v>249</v>
      </c>
      <c r="O19" s="23" t="s">
        <v>249</v>
      </c>
      <c r="P19" s="23" t="s">
        <v>256</v>
      </c>
      <c r="Q19" s="78"/>
    </row>
    <row r="20" spans="1:17" ht="13.5" thickBot="1" x14ac:dyDescent="0.25">
      <c r="A20" s="169" t="s">
        <v>19</v>
      </c>
      <c r="B20" s="7"/>
      <c r="C20" s="16" t="s">
        <v>255</v>
      </c>
      <c r="D20" s="8"/>
      <c r="E20" s="8"/>
      <c r="F20" s="132" t="s">
        <v>260</v>
      </c>
      <c r="G20" s="8"/>
      <c r="H20" s="8"/>
      <c r="I20" s="8"/>
      <c r="J20" s="8"/>
      <c r="K20" s="8"/>
      <c r="L20" s="147"/>
      <c r="M20" s="152"/>
      <c r="N20" s="159" t="s">
        <v>257</v>
      </c>
      <c r="O20" s="9"/>
      <c r="P20" s="160" t="s">
        <v>257</v>
      </c>
      <c r="Q20" s="161" t="s">
        <v>286</v>
      </c>
    </row>
    <row r="21" spans="1:17" ht="13.15" customHeight="1" x14ac:dyDescent="0.2">
      <c r="A21" s="169" t="s">
        <v>253</v>
      </c>
      <c r="B21" s="60"/>
      <c r="C21" s="15" t="s">
        <v>254</v>
      </c>
      <c r="D21" s="8"/>
      <c r="E21" s="8"/>
      <c r="F21" s="8"/>
      <c r="G21" s="8"/>
      <c r="H21" s="8"/>
      <c r="I21" s="8"/>
      <c r="J21" s="8"/>
      <c r="K21" s="77"/>
      <c r="L21" s="77"/>
      <c r="M21" s="148"/>
      <c r="N21" s="23" t="s">
        <v>249</v>
      </c>
      <c r="O21" s="9"/>
      <c r="P21" s="23" t="s">
        <v>256</v>
      </c>
      <c r="Q21" s="78"/>
    </row>
    <row r="22" spans="1:17" ht="48" x14ac:dyDescent="0.2">
      <c r="A22" s="170" t="s">
        <v>268</v>
      </c>
      <c r="B22" s="7">
        <v>14</v>
      </c>
      <c r="C22" s="15" t="s">
        <v>269</v>
      </c>
      <c r="D22" s="8"/>
      <c r="E22" s="146"/>
      <c r="F22" s="8"/>
      <c r="G22" s="8"/>
      <c r="H22" s="8"/>
      <c r="I22" s="8"/>
      <c r="J22" s="8"/>
      <c r="K22" s="77"/>
      <c r="L22" s="77"/>
      <c r="M22" s="148"/>
      <c r="N22" s="23"/>
      <c r="O22" s="9"/>
      <c r="Q22" s="78"/>
    </row>
    <row r="23" spans="1:17" ht="12" customHeight="1" x14ac:dyDescent="0.2">
      <c r="A23" s="166" t="s">
        <v>153</v>
      </c>
      <c r="B23" s="9"/>
      <c r="C23" s="15" t="s">
        <v>289</v>
      </c>
      <c r="D23" s="8"/>
      <c r="F23" s="132" t="s">
        <v>235</v>
      </c>
      <c r="G23" s="132"/>
      <c r="H23" s="8"/>
      <c r="I23" s="8"/>
      <c r="J23" s="8"/>
      <c r="K23" s="8"/>
      <c r="L23" s="8"/>
      <c r="M23" s="8"/>
      <c r="N23" s="15" t="s">
        <v>289</v>
      </c>
      <c r="O23" s="15" t="s">
        <v>289</v>
      </c>
      <c r="P23" s="15" t="s">
        <v>289</v>
      </c>
      <c r="Q23" s="60"/>
    </row>
    <row r="24" spans="1:17" x14ac:dyDescent="0.2">
      <c r="A24" s="166" t="s">
        <v>20</v>
      </c>
      <c r="B24" s="7"/>
      <c r="C24" s="15" t="s">
        <v>289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15" t="s">
        <v>289</v>
      </c>
      <c r="O24" s="15" t="s">
        <v>289</v>
      </c>
      <c r="P24" s="15" t="s">
        <v>289</v>
      </c>
      <c r="Q24" s="78"/>
    </row>
    <row r="25" spans="1:17" ht="24" x14ac:dyDescent="0.2">
      <c r="A25" s="170" t="s">
        <v>270</v>
      </c>
      <c r="B25" s="7">
        <v>38</v>
      </c>
      <c r="C25" s="15" t="s">
        <v>271</v>
      </c>
      <c r="D25" s="8"/>
      <c r="E25" s="8"/>
      <c r="F25" s="8"/>
      <c r="G25" s="8"/>
      <c r="H25" s="8"/>
      <c r="I25" s="8"/>
      <c r="J25" s="8"/>
      <c r="K25" s="9"/>
      <c r="L25" s="9"/>
      <c r="M25" s="9"/>
      <c r="N25" s="9"/>
      <c r="O25" s="9"/>
      <c r="P25" s="9"/>
      <c r="Q25" s="8"/>
    </row>
    <row r="26" spans="1:17" x14ac:dyDescent="0.2">
      <c r="A26" s="168" t="s">
        <v>27</v>
      </c>
      <c r="B26" s="7" t="s">
        <v>59</v>
      </c>
      <c r="C26" s="15" t="s">
        <v>280</v>
      </c>
      <c r="D26" s="8"/>
      <c r="E26" s="8"/>
      <c r="F26" s="8"/>
      <c r="G26" s="8"/>
      <c r="H26" s="8"/>
      <c r="I26" s="8"/>
      <c r="J26" s="8"/>
      <c r="K26" s="9"/>
      <c r="L26" s="9"/>
      <c r="M26" s="9"/>
      <c r="N26" s="9"/>
      <c r="O26" s="9"/>
      <c r="P26" s="9" t="s">
        <v>137</v>
      </c>
      <c r="Q26" s="8"/>
    </row>
    <row r="27" spans="1:17" ht="36" x14ac:dyDescent="0.2">
      <c r="A27" s="170" t="s">
        <v>272</v>
      </c>
      <c r="B27" s="22">
        <v>14</v>
      </c>
      <c r="C27" s="15" t="s">
        <v>264</v>
      </c>
      <c r="D27" s="21"/>
      <c r="E27" s="8"/>
      <c r="F27" s="8"/>
      <c r="G27" s="8"/>
      <c r="H27" s="8"/>
      <c r="I27" s="8"/>
      <c r="J27" s="8"/>
      <c r="K27" s="9"/>
      <c r="L27" s="9"/>
      <c r="M27" s="9"/>
      <c r="N27" s="9"/>
      <c r="O27" s="9"/>
      <c r="P27" s="9"/>
      <c r="Q27" s="8"/>
    </row>
    <row r="28" spans="1:17" x14ac:dyDescent="0.2">
      <c r="A28" s="171" t="s">
        <v>273</v>
      </c>
      <c r="B28" s="22">
        <v>14</v>
      </c>
      <c r="C28" s="15" t="s">
        <v>264</v>
      </c>
      <c r="D28" s="21"/>
      <c r="E28" s="8"/>
      <c r="F28" s="8"/>
      <c r="G28" s="8"/>
      <c r="H28" s="8"/>
      <c r="I28" s="8"/>
      <c r="J28" s="8"/>
      <c r="K28" s="9"/>
      <c r="L28" s="9"/>
      <c r="M28" s="9"/>
      <c r="N28" s="9"/>
      <c r="O28" s="9"/>
      <c r="P28" s="9"/>
      <c r="Q28" s="8"/>
    </row>
    <row r="29" spans="1:17" x14ac:dyDescent="0.2">
      <c r="A29" s="168"/>
      <c r="B29" s="22" t="s">
        <v>60</v>
      </c>
      <c r="D29" s="21"/>
      <c r="E29" s="8"/>
      <c r="F29" s="8"/>
      <c r="G29" s="11"/>
      <c r="H29" s="8"/>
      <c r="I29" s="8"/>
      <c r="J29" s="8"/>
      <c r="K29" s="9"/>
      <c r="L29" s="9"/>
      <c r="M29" s="9"/>
      <c r="N29" s="9"/>
      <c r="O29" s="9"/>
      <c r="P29" s="9" t="s">
        <v>136</v>
      </c>
      <c r="Q29" s="11"/>
    </row>
    <row r="30" spans="1:17" x14ac:dyDescent="0.2">
      <c r="A30" s="170" t="s">
        <v>310</v>
      </c>
      <c r="B30" s="22">
        <v>38</v>
      </c>
      <c r="C30" s="15" t="s">
        <v>271</v>
      </c>
      <c r="D30" s="21"/>
      <c r="E30" s="8"/>
      <c r="F30" s="8"/>
      <c r="G30" s="11"/>
      <c r="H30" s="8"/>
      <c r="I30" s="8"/>
      <c r="J30" s="8"/>
      <c r="K30" s="9"/>
      <c r="L30" s="9"/>
      <c r="M30" s="9"/>
      <c r="N30" s="9"/>
      <c r="O30" s="9"/>
      <c r="P30" s="9"/>
      <c r="Q30" s="11"/>
    </row>
    <row r="31" spans="1:17" ht="24" customHeight="1" x14ac:dyDescent="0.2">
      <c r="A31" s="172" t="s">
        <v>274</v>
      </c>
      <c r="B31" s="22">
        <v>38</v>
      </c>
      <c r="C31" s="149" t="s">
        <v>269</v>
      </c>
      <c r="D31" s="21"/>
      <c r="E31" s="8"/>
      <c r="F31" s="8"/>
      <c r="G31" s="11"/>
      <c r="H31" s="8"/>
      <c r="I31" s="8"/>
      <c r="J31" s="8"/>
      <c r="K31" s="9"/>
      <c r="L31" s="9"/>
      <c r="M31" s="9"/>
      <c r="N31" s="9"/>
      <c r="O31" s="9"/>
      <c r="P31" s="9"/>
      <c r="Q31" s="11"/>
    </row>
    <row r="32" spans="1:17" ht="24" x14ac:dyDescent="0.2">
      <c r="A32" s="172" t="s">
        <v>275</v>
      </c>
      <c r="B32" s="22">
        <v>8</v>
      </c>
      <c r="C32" s="15" t="s">
        <v>261</v>
      </c>
      <c r="D32" s="21"/>
      <c r="E32" s="8"/>
      <c r="F32" s="8"/>
      <c r="G32" s="11"/>
      <c r="H32" s="8"/>
      <c r="I32" s="8"/>
      <c r="J32" s="8"/>
      <c r="K32" s="9"/>
      <c r="L32" s="9"/>
      <c r="M32" s="9"/>
      <c r="N32" s="9"/>
      <c r="O32" s="9"/>
      <c r="P32" s="9"/>
      <c r="Q32" s="11"/>
    </row>
    <row r="33" spans="1:17" ht="24" x14ac:dyDescent="0.2">
      <c r="A33" s="172" t="s">
        <v>276</v>
      </c>
      <c r="B33" s="22">
        <v>14</v>
      </c>
      <c r="C33" s="15" t="s">
        <v>277</v>
      </c>
      <c r="D33" s="21"/>
      <c r="E33" s="8"/>
      <c r="F33" s="8"/>
      <c r="G33" s="11"/>
      <c r="H33" s="8"/>
      <c r="I33" s="8"/>
      <c r="J33" s="8"/>
      <c r="K33" s="9"/>
      <c r="L33" s="9"/>
      <c r="M33" s="9"/>
      <c r="N33" s="9"/>
      <c r="O33" s="9"/>
      <c r="P33" s="9"/>
      <c r="Q33" s="11"/>
    </row>
    <row r="34" spans="1:17" x14ac:dyDescent="0.2">
      <c r="A34" s="173" t="s">
        <v>1</v>
      </c>
      <c r="B34" s="7"/>
      <c r="C34" s="15" t="s">
        <v>284</v>
      </c>
      <c r="D34" s="21"/>
      <c r="E34" s="8"/>
      <c r="F34" s="8"/>
      <c r="G34" s="8"/>
      <c r="H34" s="10"/>
      <c r="I34" s="8"/>
      <c r="J34" s="8"/>
      <c r="K34" s="9"/>
      <c r="L34" s="9"/>
      <c r="M34" s="9"/>
      <c r="N34" s="15" t="s">
        <v>298</v>
      </c>
      <c r="O34" s="9"/>
      <c r="P34" s="9" t="s">
        <v>298</v>
      </c>
      <c r="Q34" s="11"/>
    </row>
    <row r="35" spans="1:17" ht="24" x14ac:dyDescent="0.2">
      <c r="A35" s="174" t="s">
        <v>278</v>
      </c>
      <c r="B35" s="20">
        <v>38</v>
      </c>
      <c r="C35" s="15" t="s">
        <v>269</v>
      </c>
      <c r="D35" s="21"/>
      <c r="E35" s="8"/>
      <c r="F35" s="8"/>
      <c r="G35" s="60"/>
      <c r="H35" s="8"/>
      <c r="I35" s="8"/>
      <c r="J35" s="8"/>
      <c r="K35" s="9"/>
      <c r="L35" s="9"/>
      <c r="M35" s="9"/>
      <c r="N35" s="9"/>
      <c r="O35" s="9"/>
      <c r="P35" s="9"/>
      <c r="Q35" s="8"/>
    </row>
    <row r="36" spans="1:17" x14ac:dyDescent="0.2">
      <c r="A36" s="173" t="s">
        <v>4</v>
      </c>
      <c r="B36" s="20">
        <v>36</v>
      </c>
      <c r="C36" s="15" t="s">
        <v>284</v>
      </c>
      <c r="D36" s="21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 t="s">
        <v>297</v>
      </c>
      <c r="Q36" s="29"/>
    </row>
    <row r="37" spans="1:17" x14ac:dyDescent="0.2">
      <c r="A37" s="175" t="s">
        <v>227</v>
      </c>
      <c r="B37" s="20">
        <v>1</v>
      </c>
      <c r="C37" s="15" t="s">
        <v>287</v>
      </c>
      <c r="D37" s="21"/>
      <c r="E37" s="8"/>
      <c r="F37" s="8"/>
      <c r="G37" s="8"/>
      <c r="H37" s="8" t="s">
        <v>285</v>
      </c>
      <c r="I37" s="8"/>
      <c r="J37" s="8"/>
      <c r="K37" s="9"/>
      <c r="L37" s="9"/>
      <c r="M37" s="9"/>
      <c r="N37" s="9"/>
      <c r="O37" s="9"/>
      <c r="P37" s="15" t="s">
        <v>297</v>
      </c>
      <c r="Q37" s="29" t="s">
        <v>279</v>
      </c>
    </row>
    <row r="38" spans="1:17" x14ac:dyDescent="0.2">
      <c r="A38" s="175" t="s">
        <v>229</v>
      </c>
      <c r="B38" s="9"/>
      <c r="C38" s="15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15" t="s">
        <v>230</v>
      </c>
      <c r="Q38" s="8"/>
    </row>
    <row r="39" spans="1:17" x14ac:dyDescent="0.2">
      <c r="A39" s="173" t="s">
        <v>5</v>
      </c>
      <c r="B39" s="7"/>
      <c r="C39" s="9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30"/>
    </row>
    <row r="40" spans="1:17" ht="7.5" customHeight="1" x14ac:dyDescent="0.2">
      <c r="A40" s="176"/>
      <c r="B40" s="9"/>
      <c r="C40" s="9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8"/>
    </row>
    <row r="41" spans="1:17" x14ac:dyDescent="0.2">
      <c r="A41" s="173" t="s">
        <v>28</v>
      </c>
      <c r="B41" s="22"/>
      <c r="C41" s="15" t="s">
        <v>293</v>
      </c>
      <c r="D41" s="21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 t="s">
        <v>230</v>
      </c>
      <c r="Q41" s="11"/>
    </row>
    <row r="42" spans="1:17" x14ac:dyDescent="0.2">
      <c r="A42" s="150" t="s">
        <v>52</v>
      </c>
      <c r="B42" s="9"/>
      <c r="C42" s="15" t="s">
        <v>292</v>
      </c>
      <c r="D42" s="9"/>
      <c r="E42" s="9"/>
      <c r="F42" s="9"/>
      <c r="G42" s="9"/>
      <c r="I42" s="9"/>
      <c r="J42" s="153"/>
      <c r="K42" s="154" t="s">
        <v>232</v>
      </c>
      <c r="L42" s="155"/>
      <c r="M42" s="74"/>
      <c r="N42" s="9"/>
      <c r="O42" s="9"/>
      <c r="P42" s="157" t="s">
        <v>296</v>
      </c>
      <c r="Q42" s="110" t="s">
        <v>173</v>
      </c>
    </row>
    <row r="43" spans="1:17" x14ac:dyDescent="0.2">
      <c r="A43" s="177" t="s">
        <v>231</v>
      </c>
      <c r="B43" s="24"/>
      <c r="C43" s="15" t="s">
        <v>293</v>
      </c>
      <c r="D43" s="9"/>
      <c r="E43" s="9"/>
      <c r="F43" s="9"/>
      <c r="G43" s="9"/>
      <c r="H43" s="9"/>
      <c r="I43" s="9"/>
      <c r="J43" s="155"/>
      <c r="K43" s="154" t="s">
        <v>233</v>
      </c>
      <c r="L43" s="155"/>
      <c r="M43" s="74"/>
      <c r="N43" s="9"/>
      <c r="O43" s="9"/>
      <c r="P43" s="157" t="s">
        <v>295</v>
      </c>
      <c r="Q43" s="110" t="s">
        <v>146</v>
      </c>
    </row>
    <row r="44" spans="1:17" x14ac:dyDescent="0.2">
      <c r="A44" s="177"/>
      <c r="B44" s="24"/>
      <c r="C44" s="15"/>
      <c r="D44" s="9"/>
      <c r="E44" s="9"/>
      <c r="F44" s="9"/>
      <c r="G44" s="9"/>
      <c r="H44" s="9"/>
      <c r="I44" s="9"/>
      <c r="J44" s="155"/>
      <c r="K44" s="154"/>
      <c r="L44" s="155"/>
      <c r="M44" s="74"/>
      <c r="N44" s="9"/>
      <c r="O44" s="9"/>
      <c r="P44" s="9"/>
      <c r="Q44" s="110"/>
    </row>
    <row r="45" spans="1:17" x14ac:dyDescent="0.2">
      <c r="A45" s="177" t="s">
        <v>57</v>
      </c>
      <c r="B45" s="24"/>
      <c r="C45" s="15" t="s">
        <v>262</v>
      </c>
      <c r="D45" s="9"/>
      <c r="E45" s="9"/>
      <c r="F45" s="9"/>
      <c r="G45" s="9"/>
      <c r="H45" s="9"/>
      <c r="I45" s="9"/>
      <c r="J45" s="156"/>
      <c r="K45" s="156" t="s">
        <v>143</v>
      </c>
      <c r="L45" s="156"/>
      <c r="M45" s="76"/>
      <c r="N45" s="9"/>
      <c r="O45" s="9"/>
      <c r="P45" s="158" t="s">
        <v>234</v>
      </c>
      <c r="Q45" s="31"/>
    </row>
    <row r="46" spans="1:17" x14ac:dyDescent="0.2">
      <c r="A46" s="177" t="s">
        <v>281</v>
      </c>
      <c r="B46" s="24"/>
      <c r="C46" s="15" t="s">
        <v>290</v>
      </c>
      <c r="D46" s="9"/>
      <c r="E46" s="9"/>
      <c r="F46" s="9"/>
      <c r="G46" s="9"/>
      <c r="H46" s="9"/>
      <c r="I46" s="9"/>
      <c r="J46" s="156"/>
      <c r="K46" s="156"/>
      <c r="L46" s="156"/>
      <c r="M46" s="76"/>
      <c r="N46" s="9"/>
      <c r="O46" s="9"/>
      <c r="P46" s="158" t="s">
        <v>291</v>
      </c>
      <c r="Q46" s="31"/>
    </row>
    <row r="47" spans="1:17" x14ac:dyDescent="0.2">
      <c r="A47" s="177" t="s">
        <v>282</v>
      </c>
      <c r="B47" s="24"/>
      <c r="C47" s="15" t="s">
        <v>292</v>
      </c>
      <c r="D47" s="9"/>
      <c r="E47" s="9"/>
      <c r="F47" s="9"/>
      <c r="G47" s="9"/>
      <c r="H47" s="9"/>
      <c r="I47" s="9"/>
      <c r="J47" s="156"/>
      <c r="K47" s="156"/>
      <c r="L47" s="156"/>
      <c r="M47" s="76"/>
      <c r="N47" s="9"/>
      <c r="O47" s="9"/>
      <c r="P47" s="158" t="s">
        <v>249</v>
      </c>
      <c r="Q47" s="31"/>
    </row>
    <row r="48" spans="1:17" x14ac:dyDescent="0.2">
      <c r="A48" s="177" t="s">
        <v>283</v>
      </c>
      <c r="B48" s="24"/>
      <c r="C48" s="15" t="s">
        <v>293</v>
      </c>
      <c r="D48" s="9"/>
      <c r="E48" s="9"/>
      <c r="F48" s="9"/>
      <c r="G48" s="9"/>
      <c r="H48" s="9"/>
      <c r="I48" s="9"/>
      <c r="J48" s="156"/>
      <c r="K48" s="156"/>
      <c r="L48" s="156"/>
      <c r="M48" s="76"/>
      <c r="N48" s="9"/>
      <c r="O48" s="9"/>
      <c r="P48" s="158" t="s">
        <v>294</v>
      </c>
      <c r="Q48" s="31"/>
    </row>
    <row r="49" spans="1:17" x14ac:dyDescent="0.2">
      <c r="A49" s="178"/>
      <c r="B49" s="2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31"/>
    </row>
    <row r="50" spans="1:17" x14ac:dyDescent="0.2">
      <c r="A50" s="173" t="s">
        <v>33</v>
      </c>
      <c r="B50" s="2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31"/>
    </row>
    <row r="51" spans="1:17" x14ac:dyDescent="0.2">
      <c r="A51" s="179"/>
      <c r="B51" s="9"/>
      <c r="C51" s="15"/>
      <c r="D51" s="8"/>
      <c r="E51" s="8"/>
      <c r="F51" s="8"/>
      <c r="G51" s="8" t="s">
        <v>148</v>
      </c>
      <c r="H51" s="8"/>
      <c r="I51" s="8"/>
      <c r="J51" s="8"/>
      <c r="K51" s="8"/>
      <c r="L51" s="8"/>
      <c r="M51" s="8"/>
      <c r="N51" s="9"/>
      <c r="O51" s="9"/>
      <c r="P51" s="15"/>
      <c r="Q51" s="8"/>
    </row>
  </sheetData>
  <mergeCells count="1">
    <mergeCell ref="Q10:Q14"/>
  </mergeCells>
  <phoneticPr fontId="0" type="noConversion"/>
  <printOptions horizontalCentered="1"/>
  <pageMargins left="0.75" right="0.75" top="1" bottom="1" header="0.5" footer="0.5"/>
  <pageSetup paperSize="17" scale="86" orientation="landscape" r:id="rId1"/>
  <headerFooter alignWithMargins="0">
    <oddHeader xml:space="preserve">&amp;L&amp;D&amp;C&amp;"Comic Sans MS,Regular"&amp;14Shutdown Schedule&amp;"Arial,Regular"&amp;10
</oddHeader>
    <oddFooter>&amp;L&amp;F
&amp;A&amp;CPage &amp;P of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view="pageBreakPreview" zoomScaleNormal="100" workbookViewId="0">
      <pane ySplit="3" topLeftCell="A4" activePane="bottomLeft" state="frozen"/>
      <selection activeCell="G36" sqref="G36"/>
      <selection pane="bottomLeft" activeCell="L9" sqref="L9:L13"/>
    </sheetView>
  </sheetViews>
  <sheetFormatPr defaultRowHeight="10.5" customHeight="1" x14ac:dyDescent="0.2"/>
  <cols>
    <col min="1" max="1" width="17.7109375" style="2" customWidth="1"/>
    <col min="2" max="2" width="14" style="50" bestFit="1" customWidth="1"/>
    <col min="3" max="3" width="13.42578125" style="56" customWidth="1"/>
    <col min="4" max="11" width="7.7109375" style="2" customWidth="1"/>
    <col min="12" max="12" width="11.7109375" style="50" bestFit="1" customWidth="1"/>
    <col min="13" max="13" width="12.140625" style="5" customWidth="1"/>
    <col min="14" max="14" width="46.85546875" style="2" customWidth="1"/>
    <col min="15" max="16384" width="9.140625" style="2"/>
  </cols>
  <sheetData>
    <row r="1" spans="1:15" ht="15.75" x14ac:dyDescent="0.2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4"/>
    </row>
    <row r="2" spans="1:15" ht="14.25" customHeight="1" x14ac:dyDescent="0.2">
      <c r="D2" s="64">
        <v>38157</v>
      </c>
      <c r="E2" s="64">
        <v>38158</v>
      </c>
      <c r="F2" s="64">
        <v>38159</v>
      </c>
      <c r="G2" s="64">
        <v>38160</v>
      </c>
      <c r="H2" s="64">
        <v>38161</v>
      </c>
      <c r="I2" s="64">
        <v>38162</v>
      </c>
      <c r="J2" s="64">
        <v>38163</v>
      </c>
      <c r="K2" s="64">
        <v>38164</v>
      </c>
      <c r="L2" s="67" t="s">
        <v>138</v>
      </c>
      <c r="M2" s="69" t="s">
        <v>88</v>
      </c>
    </row>
    <row r="3" spans="1:15" ht="13.5" customHeight="1" x14ac:dyDescent="0.2">
      <c r="A3" s="65" t="s">
        <v>147</v>
      </c>
      <c r="B3" s="66" t="s">
        <v>71</v>
      </c>
      <c r="C3" s="66" t="s">
        <v>0</v>
      </c>
      <c r="D3" s="65" t="s">
        <v>12</v>
      </c>
      <c r="E3" s="65" t="s">
        <v>7</v>
      </c>
      <c r="F3" s="65" t="s">
        <v>10</v>
      </c>
      <c r="G3" s="65" t="s">
        <v>2</v>
      </c>
      <c r="H3" s="65" t="s">
        <v>3</v>
      </c>
      <c r="I3" s="65" t="s">
        <v>25</v>
      </c>
      <c r="J3" s="65" t="s">
        <v>6</v>
      </c>
      <c r="K3" s="65" t="s">
        <v>12</v>
      </c>
      <c r="L3" s="68" t="s">
        <v>68</v>
      </c>
      <c r="M3" s="70" t="s">
        <v>89</v>
      </c>
      <c r="N3" s="71" t="s">
        <v>91</v>
      </c>
    </row>
    <row r="4" spans="1:15" ht="12" customHeight="1" x14ac:dyDescent="0.2">
      <c r="A4" s="36" t="s">
        <v>27</v>
      </c>
      <c r="B4" s="33"/>
      <c r="C4" s="51"/>
      <c r="D4" s="36"/>
      <c r="E4" s="36"/>
      <c r="F4" s="36"/>
      <c r="G4" s="36"/>
      <c r="H4" s="36"/>
      <c r="I4" s="36"/>
      <c r="J4" s="36"/>
      <c r="K4" s="36"/>
      <c r="L4" s="33"/>
      <c r="M4" s="38"/>
      <c r="N4" s="36"/>
    </row>
    <row r="5" spans="1:15" ht="12.75" customHeight="1" x14ac:dyDescent="0.2">
      <c r="A5" s="58" t="s">
        <v>132</v>
      </c>
      <c r="B5" s="33" t="s">
        <v>62</v>
      </c>
      <c r="C5" s="50" t="s">
        <v>67</v>
      </c>
      <c r="L5" s="50" t="s">
        <v>86</v>
      </c>
      <c r="N5" s="35" t="s">
        <v>93</v>
      </c>
    </row>
    <row r="6" spans="1:15" ht="12" customHeight="1" x14ac:dyDescent="0.2">
      <c r="A6" s="36" t="s">
        <v>59</v>
      </c>
      <c r="B6" s="33" t="s">
        <v>62</v>
      </c>
      <c r="C6" s="33" t="s">
        <v>61</v>
      </c>
      <c r="D6" s="36"/>
      <c r="E6" s="36"/>
      <c r="F6" s="36"/>
      <c r="G6" s="36"/>
      <c r="H6" s="36"/>
      <c r="I6" s="36"/>
      <c r="J6" s="36"/>
      <c r="K6" s="36"/>
      <c r="L6" s="33" t="s">
        <v>63</v>
      </c>
      <c r="M6" s="38" t="s">
        <v>54</v>
      </c>
      <c r="N6" s="35" t="s">
        <v>92</v>
      </c>
    </row>
    <row r="7" spans="1:15" ht="12" customHeight="1" x14ac:dyDescent="0.2">
      <c r="A7" s="36" t="s">
        <v>60</v>
      </c>
      <c r="B7" s="33" t="s">
        <v>62</v>
      </c>
      <c r="C7" s="33" t="s">
        <v>69</v>
      </c>
      <c r="D7" s="40"/>
      <c r="E7" s="36"/>
      <c r="F7" s="36"/>
      <c r="G7" s="36"/>
      <c r="H7" s="40"/>
      <c r="I7" s="40"/>
      <c r="J7" s="40"/>
      <c r="K7" s="40"/>
      <c r="L7" s="33" t="s">
        <v>65</v>
      </c>
      <c r="M7" s="38" t="s">
        <v>90</v>
      </c>
      <c r="N7" s="2" t="s">
        <v>142</v>
      </c>
    </row>
    <row r="8" spans="1:15" ht="12" customHeight="1" x14ac:dyDescent="0.2">
      <c r="A8" s="36"/>
      <c r="B8" s="33"/>
      <c r="C8" s="33"/>
      <c r="D8" s="40"/>
      <c r="E8" s="36"/>
      <c r="F8" s="36"/>
      <c r="G8" s="36"/>
      <c r="H8" s="40"/>
      <c r="I8" s="40"/>
      <c r="J8" s="40"/>
      <c r="K8" s="40"/>
      <c r="L8" s="33"/>
      <c r="M8" s="38"/>
      <c r="N8" s="35"/>
    </row>
    <row r="9" spans="1:15" ht="12" customHeight="1" x14ac:dyDescent="0.2">
      <c r="A9" s="36" t="s">
        <v>9</v>
      </c>
      <c r="B9" s="33" t="s">
        <v>64</v>
      </c>
      <c r="C9" s="33" t="s">
        <v>67</v>
      </c>
      <c r="D9" s="36"/>
      <c r="E9" s="36"/>
      <c r="F9" s="36"/>
      <c r="G9" s="36"/>
      <c r="H9" s="36"/>
      <c r="I9" s="36"/>
      <c r="J9" s="36"/>
      <c r="K9" s="36"/>
      <c r="L9" s="85" t="s">
        <v>66</v>
      </c>
      <c r="M9" s="48" t="s">
        <v>54</v>
      </c>
      <c r="N9" s="35" t="s">
        <v>95</v>
      </c>
    </row>
    <row r="10" spans="1:15" ht="12" customHeight="1" x14ac:dyDescent="0.2">
      <c r="A10" s="36" t="s">
        <v>11</v>
      </c>
      <c r="B10" s="33" t="s">
        <v>64</v>
      </c>
      <c r="C10" s="33" t="s">
        <v>67</v>
      </c>
      <c r="D10" s="36"/>
      <c r="E10" s="36"/>
      <c r="F10" s="36"/>
      <c r="G10" s="36"/>
      <c r="H10" s="36"/>
      <c r="I10" s="36"/>
      <c r="J10" s="36"/>
      <c r="K10" s="36"/>
      <c r="L10" s="85" t="s">
        <v>66</v>
      </c>
      <c r="M10" s="48" t="s">
        <v>54</v>
      </c>
      <c r="N10" s="35" t="s">
        <v>96</v>
      </c>
    </row>
    <row r="11" spans="1:15" ht="12" customHeight="1" x14ac:dyDescent="0.2">
      <c r="A11" s="36" t="s">
        <v>13</v>
      </c>
      <c r="B11" s="33" t="s">
        <v>64</v>
      </c>
      <c r="C11" s="33" t="s">
        <v>69</v>
      </c>
      <c r="D11" s="36"/>
      <c r="E11" s="36"/>
      <c r="F11" s="36"/>
      <c r="G11" s="36"/>
      <c r="H11" s="36"/>
      <c r="I11" s="36"/>
      <c r="J11" s="36"/>
      <c r="K11" s="36"/>
      <c r="L11" s="85" t="s">
        <v>70</v>
      </c>
      <c r="M11" s="48" t="s">
        <v>54</v>
      </c>
      <c r="N11" s="35" t="s">
        <v>97</v>
      </c>
    </row>
    <row r="12" spans="1:15" ht="12" customHeight="1" x14ac:dyDescent="0.2">
      <c r="A12" s="36" t="s">
        <v>14</v>
      </c>
      <c r="B12" s="33" t="s">
        <v>64</v>
      </c>
      <c r="C12" s="33" t="s">
        <v>69</v>
      </c>
      <c r="D12" s="36"/>
      <c r="E12" s="36"/>
      <c r="F12" s="36"/>
      <c r="G12" s="36"/>
      <c r="H12" s="36"/>
      <c r="I12" s="36"/>
      <c r="J12" s="36"/>
      <c r="K12" s="36"/>
      <c r="L12" s="85" t="s">
        <v>70</v>
      </c>
      <c r="M12" s="48" t="s">
        <v>54</v>
      </c>
      <c r="N12" s="35" t="s">
        <v>98</v>
      </c>
    </row>
    <row r="13" spans="1:15" ht="12" customHeight="1" x14ac:dyDescent="0.2">
      <c r="A13" s="36" t="s">
        <v>15</v>
      </c>
      <c r="B13" s="33" t="s">
        <v>64</v>
      </c>
      <c r="C13" s="33" t="s">
        <v>72</v>
      </c>
      <c r="D13" s="36"/>
      <c r="E13" s="36"/>
      <c r="F13" s="36"/>
      <c r="G13" s="36"/>
      <c r="H13" s="36"/>
      <c r="I13" s="36"/>
      <c r="J13" s="36"/>
      <c r="K13" s="36"/>
      <c r="L13" s="85" t="s">
        <v>73</v>
      </c>
      <c r="M13" s="38" t="s">
        <v>90</v>
      </c>
      <c r="N13" s="35" t="s">
        <v>99</v>
      </c>
    </row>
    <row r="14" spans="1:15" ht="12" customHeight="1" x14ac:dyDescent="0.2">
      <c r="A14" s="36" t="s">
        <v>56</v>
      </c>
      <c r="B14" s="33" t="s">
        <v>78</v>
      </c>
      <c r="C14" s="33" t="s">
        <v>94</v>
      </c>
      <c r="D14" s="36"/>
      <c r="E14" s="36"/>
      <c r="F14" s="36"/>
      <c r="G14" s="36"/>
      <c r="H14" s="36"/>
      <c r="I14" s="36"/>
      <c r="J14" s="36"/>
      <c r="K14" s="36"/>
      <c r="L14" s="84" t="s">
        <v>73</v>
      </c>
      <c r="M14" s="38" t="s">
        <v>90</v>
      </c>
      <c r="N14" s="35" t="s">
        <v>100</v>
      </c>
    </row>
    <row r="15" spans="1:15" ht="12" customHeight="1" x14ac:dyDescent="0.2">
      <c r="A15" s="36"/>
      <c r="B15" s="33"/>
      <c r="C15" s="52"/>
      <c r="D15" s="42"/>
      <c r="E15" s="42"/>
      <c r="F15" s="36"/>
      <c r="G15" s="42"/>
      <c r="H15" s="42"/>
      <c r="I15" s="42"/>
      <c r="J15" s="42"/>
      <c r="K15" s="42"/>
      <c r="L15" s="52"/>
      <c r="M15" s="38"/>
      <c r="N15" s="35"/>
    </row>
    <row r="16" spans="1:15" ht="12" customHeight="1" x14ac:dyDescent="0.2">
      <c r="A16" s="36" t="s">
        <v>130</v>
      </c>
      <c r="B16" s="33" t="s">
        <v>64</v>
      </c>
      <c r="C16" s="33" t="s">
        <v>67</v>
      </c>
      <c r="D16" s="36"/>
      <c r="E16" s="36"/>
      <c r="F16" s="36"/>
      <c r="G16" s="36"/>
      <c r="H16" s="36"/>
      <c r="I16" s="36"/>
      <c r="J16" s="36"/>
      <c r="K16" s="36"/>
      <c r="L16" s="84" t="s">
        <v>65</v>
      </c>
      <c r="M16" s="38" t="s">
        <v>90</v>
      </c>
      <c r="N16" s="35" t="s">
        <v>101</v>
      </c>
      <c r="O16" s="36"/>
    </row>
    <row r="17" spans="1:15" ht="12" customHeight="1" x14ac:dyDescent="0.2">
      <c r="A17" s="3" t="s">
        <v>144</v>
      </c>
      <c r="B17" s="33" t="s">
        <v>64</v>
      </c>
      <c r="C17" s="33" t="s">
        <v>67</v>
      </c>
      <c r="D17" s="36"/>
      <c r="E17" s="36"/>
      <c r="F17" s="36"/>
      <c r="G17" s="36"/>
      <c r="H17" s="36"/>
      <c r="I17" s="36"/>
      <c r="J17" s="36"/>
      <c r="K17" s="36"/>
      <c r="L17" s="84" t="s">
        <v>65</v>
      </c>
      <c r="M17" s="38" t="s">
        <v>90</v>
      </c>
      <c r="N17" s="35" t="s">
        <v>108</v>
      </c>
      <c r="O17" s="36"/>
    </row>
    <row r="18" spans="1:15" ht="12" customHeight="1" x14ac:dyDescent="0.2">
      <c r="A18" s="3" t="s">
        <v>39</v>
      </c>
      <c r="B18" s="33" t="s">
        <v>123</v>
      </c>
      <c r="C18" s="33" t="s">
        <v>67</v>
      </c>
      <c r="D18" s="36"/>
      <c r="E18" s="36"/>
      <c r="F18" s="36"/>
      <c r="G18" s="36"/>
      <c r="H18" s="36"/>
      <c r="I18" s="36"/>
      <c r="J18" s="36"/>
      <c r="K18" s="36"/>
      <c r="L18" s="84" t="s">
        <v>65</v>
      </c>
      <c r="M18" s="38" t="s">
        <v>90</v>
      </c>
      <c r="N18" s="35" t="s">
        <v>124</v>
      </c>
      <c r="O18" s="36"/>
    </row>
    <row r="19" spans="1:15" ht="12" customHeight="1" x14ac:dyDescent="0.2">
      <c r="A19" s="36"/>
      <c r="B19" s="33"/>
      <c r="C19" s="52"/>
      <c r="D19" s="42"/>
      <c r="E19" s="36"/>
      <c r="F19" s="42"/>
      <c r="G19" s="42"/>
      <c r="H19" s="42"/>
      <c r="I19" s="42"/>
      <c r="J19" s="42"/>
      <c r="K19" s="42"/>
      <c r="L19" s="52"/>
      <c r="M19" s="38"/>
      <c r="N19" s="35"/>
      <c r="O19" s="36"/>
    </row>
    <row r="20" spans="1:15" ht="12" customHeight="1" x14ac:dyDescent="0.2">
      <c r="A20" s="36" t="s">
        <v>16</v>
      </c>
      <c r="B20" s="33" t="s">
        <v>62</v>
      </c>
      <c r="C20" s="33" t="s">
        <v>74</v>
      </c>
      <c r="D20" s="36"/>
      <c r="E20" s="36"/>
      <c r="F20" s="36"/>
      <c r="G20" s="36"/>
      <c r="H20" s="36"/>
      <c r="I20" s="36"/>
      <c r="J20" s="36"/>
      <c r="K20" s="36"/>
      <c r="L20" s="33" t="s">
        <v>70</v>
      </c>
      <c r="M20" s="48" t="s">
        <v>54</v>
      </c>
      <c r="N20" s="35" t="s">
        <v>102</v>
      </c>
      <c r="O20" s="36"/>
    </row>
    <row r="21" spans="1:15" ht="12" customHeight="1" x14ac:dyDescent="0.2">
      <c r="A21" s="36"/>
      <c r="B21" s="33"/>
      <c r="C21" s="33"/>
      <c r="D21" s="36"/>
      <c r="E21" s="36"/>
      <c r="F21" s="36"/>
      <c r="G21" s="36"/>
      <c r="H21" s="36"/>
      <c r="I21" s="36"/>
      <c r="J21" s="36"/>
      <c r="K21" s="36"/>
      <c r="L21" s="33"/>
      <c r="M21" s="38"/>
      <c r="N21" s="35"/>
      <c r="O21" s="36"/>
    </row>
    <row r="22" spans="1:15" ht="12" customHeight="1" x14ac:dyDescent="0.2">
      <c r="A22" s="36" t="s">
        <v>26</v>
      </c>
      <c r="B22" s="33" t="s">
        <v>62</v>
      </c>
      <c r="C22" s="33" t="s">
        <v>76</v>
      </c>
      <c r="D22" s="36"/>
      <c r="E22" s="36"/>
      <c r="F22" s="36"/>
      <c r="G22" s="36"/>
      <c r="H22" s="36"/>
      <c r="I22" s="36"/>
      <c r="J22" s="36"/>
      <c r="K22" s="36"/>
      <c r="L22" s="33" t="s">
        <v>75</v>
      </c>
      <c r="M22" s="48" t="s">
        <v>54</v>
      </c>
      <c r="N22" s="35" t="s">
        <v>103</v>
      </c>
      <c r="O22" s="36"/>
    </row>
    <row r="23" spans="1:15" ht="12" customHeight="1" x14ac:dyDescent="0.2">
      <c r="A23" s="36" t="s">
        <v>17</v>
      </c>
      <c r="B23" s="33" t="s">
        <v>64</v>
      </c>
      <c r="C23" s="33" t="s">
        <v>69</v>
      </c>
      <c r="D23" s="36"/>
      <c r="E23" s="36"/>
      <c r="F23" s="36"/>
      <c r="G23" s="36"/>
      <c r="H23" s="36"/>
      <c r="I23" s="36"/>
      <c r="J23" s="36"/>
      <c r="K23" s="36"/>
      <c r="L23" s="33" t="s">
        <v>151</v>
      </c>
      <c r="M23" s="48" t="s">
        <v>54</v>
      </c>
      <c r="N23" s="35" t="s">
        <v>104</v>
      </c>
      <c r="O23" s="36"/>
    </row>
    <row r="24" spans="1:15" ht="12" customHeight="1" x14ac:dyDescent="0.2">
      <c r="A24" s="36"/>
      <c r="B24" s="33"/>
      <c r="C24" s="53"/>
      <c r="D24" s="40"/>
      <c r="E24" s="40"/>
      <c r="F24" s="36"/>
      <c r="G24" s="40"/>
      <c r="H24" s="40"/>
      <c r="I24" s="40"/>
      <c r="J24" s="40"/>
      <c r="K24" s="40"/>
      <c r="L24" s="81"/>
      <c r="M24" s="38"/>
      <c r="N24" s="80" t="s">
        <v>152</v>
      </c>
      <c r="O24" s="36"/>
    </row>
    <row r="25" spans="1:15" ht="12" customHeight="1" x14ac:dyDescent="0.2">
      <c r="A25" s="36" t="s">
        <v>28</v>
      </c>
      <c r="B25" s="33" t="s">
        <v>78</v>
      </c>
      <c r="C25" s="33" t="s">
        <v>122</v>
      </c>
      <c r="D25" s="36"/>
      <c r="E25" s="36"/>
      <c r="F25" s="36"/>
      <c r="G25" s="36"/>
      <c r="H25" s="36"/>
      <c r="I25" s="36"/>
      <c r="J25" s="36"/>
      <c r="K25" s="36"/>
      <c r="L25" s="33" t="s">
        <v>86</v>
      </c>
      <c r="M25" s="48" t="s">
        <v>54</v>
      </c>
      <c r="N25" s="35" t="s">
        <v>105</v>
      </c>
      <c r="O25" s="36"/>
    </row>
    <row r="26" spans="1:15" ht="12" customHeight="1" x14ac:dyDescent="0.2">
      <c r="A26" s="36"/>
      <c r="B26" s="33"/>
      <c r="C26" s="51"/>
      <c r="D26" s="44"/>
      <c r="E26" s="44"/>
      <c r="F26" s="44"/>
      <c r="G26" s="44"/>
      <c r="H26" s="44"/>
      <c r="I26" s="44"/>
      <c r="J26" s="44"/>
      <c r="K26" s="44"/>
      <c r="L26" s="52"/>
      <c r="M26" s="38"/>
      <c r="N26" s="35"/>
    </row>
    <row r="27" spans="1:15" ht="12" customHeight="1" x14ac:dyDescent="0.2">
      <c r="A27" s="36" t="s">
        <v>133</v>
      </c>
      <c r="B27" s="33" t="s">
        <v>81</v>
      </c>
      <c r="C27" s="33" t="s">
        <v>82</v>
      </c>
      <c r="D27" s="36"/>
      <c r="E27" s="36"/>
      <c r="F27" s="36"/>
      <c r="G27" s="36"/>
      <c r="H27" s="36"/>
      <c r="I27" s="36"/>
      <c r="J27" s="36"/>
      <c r="K27" s="36"/>
      <c r="L27" s="33" t="s">
        <v>83</v>
      </c>
      <c r="M27" s="48" t="s">
        <v>54</v>
      </c>
      <c r="N27" s="35" t="s">
        <v>109</v>
      </c>
    </row>
    <row r="28" spans="1:15" ht="12" customHeight="1" x14ac:dyDescent="0.2">
      <c r="A28" s="36"/>
      <c r="B28" s="33"/>
      <c r="C28" s="51"/>
      <c r="D28" s="36"/>
      <c r="E28" s="36"/>
      <c r="F28" s="36"/>
      <c r="G28" s="36"/>
      <c r="H28" s="36"/>
      <c r="I28" s="36"/>
      <c r="J28" s="36"/>
      <c r="K28" s="36"/>
      <c r="L28" s="33"/>
      <c r="M28" s="38"/>
      <c r="N28" s="35"/>
    </row>
    <row r="29" spans="1:15" ht="12" customHeight="1" x14ac:dyDescent="0.2">
      <c r="A29" s="36" t="s">
        <v>46</v>
      </c>
      <c r="B29" s="33" t="s">
        <v>84</v>
      </c>
      <c r="C29" s="33" t="s">
        <v>77</v>
      </c>
      <c r="D29" s="36"/>
      <c r="E29" s="36"/>
      <c r="F29" s="36"/>
      <c r="G29" s="36"/>
      <c r="H29" s="36"/>
      <c r="I29" s="36"/>
      <c r="J29" s="36"/>
      <c r="K29" s="36"/>
      <c r="L29" s="33" t="s">
        <v>86</v>
      </c>
      <c r="M29" s="48" t="s">
        <v>54</v>
      </c>
      <c r="N29" s="35" t="s">
        <v>110</v>
      </c>
    </row>
    <row r="30" spans="1:15" ht="12" customHeight="1" x14ac:dyDescent="0.2">
      <c r="A30" s="36"/>
      <c r="B30" s="33"/>
      <c r="C30" s="51"/>
      <c r="D30" s="45"/>
      <c r="E30" s="45"/>
      <c r="F30" s="45"/>
      <c r="G30" s="45"/>
      <c r="H30" s="45"/>
      <c r="I30" s="45"/>
      <c r="J30" s="45"/>
      <c r="K30" s="45"/>
      <c r="L30" s="52"/>
      <c r="M30" s="38"/>
      <c r="N30" s="35"/>
    </row>
    <row r="31" spans="1:15" ht="12" customHeight="1" x14ac:dyDescent="0.2">
      <c r="A31" s="36" t="s">
        <v>40</v>
      </c>
      <c r="B31" s="33" t="s">
        <v>79</v>
      </c>
      <c r="C31" s="33" t="s">
        <v>80</v>
      </c>
      <c r="D31" s="41"/>
      <c r="E31" s="41"/>
      <c r="F31" s="41"/>
      <c r="G31" s="36"/>
      <c r="H31" s="41"/>
      <c r="I31" s="41"/>
      <c r="J31" s="41"/>
      <c r="K31" s="41"/>
      <c r="L31" s="33" t="s">
        <v>79</v>
      </c>
      <c r="M31" s="48" t="s">
        <v>54</v>
      </c>
      <c r="N31" s="35" t="s">
        <v>106</v>
      </c>
    </row>
    <row r="32" spans="1:15" ht="12" customHeight="1" x14ac:dyDescent="0.2">
      <c r="A32" s="36" t="s">
        <v>20</v>
      </c>
      <c r="B32" s="33"/>
      <c r="C32" s="51"/>
      <c r="D32" s="43"/>
      <c r="E32" s="36"/>
      <c r="F32" s="43"/>
      <c r="G32" s="43"/>
      <c r="H32" s="43"/>
      <c r="I32" s="43"/>
      <c r="J32" s="43"/>
      <c r="K32" s="43"/>
      <c r="L32" s="33" t="s">
        <v>70</v>
      </c>
      <c r="M32" s="48" t="s">
        <v>54</v>
      </c>
      <c r="N32" s="35" t="s">
        <v>116</v>
      </c>
    </row>
    <row r="33" spans="1:14" ht="12" customHeight="1" x14ac:dyDescent="0.2">
      <c r="A33" s="36"/>
      <c r="B33" s="33"/>
      <c r="C33" s="51"/>
      <c r="D33" s="43"/>
      <c r="E33" s="36"/>
      <c r="F33" s="43"/>
      <c r="G33" s="43"/>
      <c r="H33" s="43"/>
      <c r="I33" s="43"/>
      <c r="J33" s="43"/>
      <c r="K33" s="43"/>
      <c r="L33" s="33"/>
      <c r="M33" s="48"/>
      <c r="N33" s="35"/>
    </row>
    <row r="34" spans="1:14" ht="12" customHeight="1" x14ac:dyDescent="0.2">
      <c r="A34" s="46" t="s">
        <v>131</v>
      </c>
      <c r="B34" s="33"/>
      <c r="C34" s="33"/>
      <c r="D34" s="36"/>
      <c r="E34" s="36"/>
      <c r="F34" s="36"/>
      <c r="G34" s="36"/>
      <c r="H34" s="36"/>
      <c r="I34" s="36"/>
      <c r="J34" s="36"/>
      <c r="K34" s="36"/>
      <c r="L34" s="33"/>
      <c r="M34" s="38"/>
      <c r="N34" s="35"/>
    </row>
    <row r="35" spans="1:14" ht="12" customHeight="1" x14ac:dyDescent="0.2">
      <c r="A35" s="36" t="s">
        <v>112</v>
      </c>
      <c r="B35" s="33" t="s">
        <v>83</v>
      </c>
      <c r="C35" s="33" t="s">
        <v>113</v>
      </c>
      <c r="D35" s="36"/>
      <c r="E35" s="36"/>
      <c r="F35" s="36"/>
      <c r="G35" s="36"/>
      <c r="H35" s="36"/>
      <c r="I35" s="36"/>
      <c r="J35" s="36"/>
      <c r="K35" s="36"/>
      <c r="L35" s="33"/>
      <c r="M35" s="38"/>
      <c r="N35" s="35"/>
    </row>
    <row r="36" spans="1:14" ht="12" customHeight="1" x14ac:dyDescent="0.2">
      <c r="A36" s="36" t="s">
        <v>126</v>
      </c>
      <c r="B36" s="33" t="s">
        <v>149</v>
      </c>
      <c r="C36" s="33" t="s">
        <v>128</v>
      </c>
      <c r="D36" s="36"/>
      <c r="E36" s="36"/>
      <c r="F36" s="36"/>
      <c r="G36" s="36"/>
      <c r="H36" s="36"/>
      <c r="I36" s="36"/>
      <c r="J36" s="36"/>
      <c r="K36" s="36"/>
      <c r="L36" s="33" t="s">
        <v>150</v>
      </c>
      <c r="M36" s="38"/>
      <c r="N36" s="36"/>
    </row>
    <row r="37" spans="1:14" ht="12" customHeight="1" x14ac:dyDescent="0.2">
      <c r="A37" s="36" t="s">
        <v>114</v>
      </c>
      <c r="B37" s="33" t="s">
        <v>64</v>
      </c>
      <c r="C37" s="33" t="s">
        <v>82</v>
      </c>
      <c r="D37" s="36"/>
      <c r="E37" s="36"/>
      <c r="F37" s="36"/>
      <c r="G37" s="36"/>
      <c r="H37" s="36"/>
      <c r="I37" s="36"/>
      <c r="J37" s="36"/>
      <c r="K37" s="36"/>
      <c r="L37" s="33"/>
      <c r="M37" s="38"/>
      <c r="N37" s="35"/>
    </row>
    <row r="38" spans="1:14" ht="12" customHeight="1" x14ac:dyDescent="0.2">
      <c r="A38" s="36" t="s">
        <v>115</v>
      </c>
      <c r="B38" s="33" t="s">
        <v>65</v>
      </c>
      <c r="C38" s="33" t="s">
        <v>82</v>
      </c>
      <c r="D38" s="36"/>
      <c r="E38" s="36"/>
      <c r="F38" s="36"/>
      <c r="G38" s="36"/>
      <c r="H38" s="36"/>
      <c r="I38" s="36"/>
      <c r="J38" s="36"/>
      <c r="K38" s="36"/>
      <c r="L38" s="33"/>
      <c r="M38" s="38"/>
      <c r="N38" s="36"/>
    </row>
    <row r="39" spans="1:14" ht="12" customHeight="1" x14ac:dyDescent="0.2">
      <c r="A39" s="36"/>
      <c r="B39" s="33"/>
      <c r="C39" s="51"/>
      <c r="D39" s="43"/>
      <c r="E39" s="36"/>
      <c r="F39" s="43"/>
      <c r="G39" s="43"/>
      <c r="H39" s="43"/>
      <c r="I39" s="43"/>
      <c r="J39" s="43"/>
      <c r="K39" s="43"/>
      <c r="L39" s="33"/>
      <c r="M39" s="48"/>
      <c r="N39" s="35"/>
    </row>
    <row r="40" spans="1:14" ht="12" customHeight="1" x14ac:dyDescent="0.2">
      <c r="A40" s="36"/>
      <c r="B40" s="33"/>
      <c r="C40" s="51"/>
      <c r="D40" s="43"/>
      <c r="E40" s="36"/>
      <c r="F40" s="43"/>
      <c r="G40" s="43"/>
      <c r="H40" s="43"/>
      <c r="I40" s="43"/>
      <c r="J40" s="43"/>
      <c r="K40" s="43"/>
      <c r="L40" s="33"/>
      <c r="M40" s="48"/>
      <c r="N40" s="35"/>
    </row>
    <row r="41" spans="1:14" ht="12" customHeight="1" x14ac:dyDescent="0.2">
      <c r="A41" s="36"/>
      <c r="B41" s="33"/>
      <c r="C41" s="51"/>
      <c r="D41" s="43"/>
      <c r="E41" s="36"/>
      <c r="F41" s="43"/>
      <c r="G41" s="43"/>
      <c r="H41" s="43"/>
      <c r="I41" s="43"/>
      <c r="J41" s="43"/>
      <c r="K41" s="43"/>
      <c r="L41" s="33"/>
      <c r="M41" s="48"/>
      <c r="N41" s="35"/>
    </row>
    <row r="42" spans="1:14" ht="12" customHeight="1" x14ac:dyDescent="0.2">
      <c r="A42" s="36"/>
      <c r="B42" s="33"/>
      <c r="C42" s="51"/>
      <c r="D42" s="43"/>
      <c r="E42" s="36"/>
      <c r="F42" s="43"/>
      <c r="G42" s="43"/>
      <c r="H42" s="43"/>
      <c r="I42" s="43"/>
      <c r="J42" s="43"/>
      <c r="K42" s="43"/>
      <c r="L42" s="33"/>
      <c r="M42" s="48"/>
      <c r="N42" s="35"/>
    </row>
    <row r="43" spans="1:14" ht="12" customHeight="1" x14ac:dyDescent="0.2">
      <c r="A43" s="36"/>
      <c r="B43" s="33"/>
      <c r="C43" s="51"/>
      <c r="D43" s="43"/>
      <c r="E43" s="36"/>
      <c r="F43" s="43"/>
      <c r="G43" s="43"/>
      <c r="H43" s="43"/>
      <c r="I43" s="43"/>
      <c r="J43" s="43"/>
      <c r="K43" s="43"/>
      <c r="L43" s="33"/>
      <c r="M43" s="48"/>
      <c r="N43" s="35"/>
    </row>
    <row r="44" spans="1:14" ht="12" customHeight="1" x14ac:dyDescent="0.2">
      <c r="A44" s="36"/>
      <c r="B44" s="33"/>
      <c r="C44" s="51"/>
      <c r="D44" s="43"/>
      <c r="E44" s="36"/>
      <c r="F44" s="43"/>
      <c r="G44" s="43"/>
      <c r="H44" s="43"/>
      <c r="I44" s="43"/>
      <c r="J44" s="43"/>
      <c r="K44" s="43"/>
      <c r="L44" s="33"/>
      <c r="M44" s="48"/>
      <c r="N44" s="35"/>
    </row>
    <row r="45" spans="1:14" ht="12" customHeight="1" x14ac:dyDescent="0.2">
      <c r="A45" s="36" t="s">
        <v>41</v>
      </c>
      <c r="B45" s="33" t="s">
        <v>117</v>
      </c>
      <c r="C45" s="33" t="s">
        <v>118</v>
      </c>
      <c r="D45" s="36"/>
      <c r="E45" s="36"/>
      <c r="F45" s="36"/>
      <c r="G45" s="36"/>
      <c r="H45" s="36"/>
      <c r="I45" s="36"/>
      <c r="J45" s="36"/>
      <c r="K45" s="36"/>
      <c r="L45" s="33" t="s">
        <v>75</v>
      </c>
      <c r="M45" s="48" t="s">
        <v>54</v>
      </c>
      <c r="N45" s="35" t="s">
        <v>38</v>
      </c>
    </row>
    <row r="46" spans="1:14" ht="12" customHeight="1" x14ac:dyDescent="0.2">
      <c r="A46" s="36" t="s">
        <v>21</v>
      </c>
      <c r="B46" s="33" t="s">
        <v>119</v>
      </c>
      <c r="C46" s="33" t="s">
        <v>120</v>
      </c>
      <c r="D46" s="36"/>
      <c r="E46" s="36"/>
      <c r="F46" s="36"/>
      <c r="G46" s="36"/>
      <c r="H46" s="36"/>
      <c r="I46" s="36"/>
      <c r="J46" s="36"/>
      <c r="K46" s="36"/>
      <c r="L46" s="33" t="s">
        <v>75</v>
      </c>
      <c r="M46" s="48" t="s">
        <v>54</v>
      </c>
      <c r="N46" s="35" t="s">
        <v>121</v>
      </c>
    </row>
    <row r="47" spans="1:14" ht="12" customHeight="1" x14ac:dyDescent="0.2">
      <c r="A47" s="36" t="s">
        <v>37</v>
      </c>
      <c r="B47" s="33" t="s">
        <v>81</v>
      </c>
      <c r="C47" s="33" t="s">
        <v>69</v>
      </c>
      <c r="D47" s="36"/>
      <c r="E47" s="36"/>
      <c r="F47" s="36"/>
      <c r="G47" s="36"/>
      <c r="H47" s="36"/>
      <c r="I47" s="36"/>
      <c r="J47" s="36"/>
      <c r="K47" s="36"/>
      <c r="L47" s="33" t="s">
        <v>125</v>
      </c>
      <c r="M47" s="48" t="s">
        <v>54</v>
      </c>
      <c r="N47" s="35" t="s">
        <v>106</v>
      </c>
    </row>
    <row r="48" spans="1:14" ht="12" customHeight="1" x14ac:dyDescent="0.2">
      <c r="A48" s="36"/>
      <c r="B48" s="33"/>
      <c r="C48" s="51"/>
      <c r="D48" s="41"/>
      <c r="E48" s="41"/>
      <c r="F48" s="41"/>
      <c r="G48" s="41"/>
      <c r="H48" s="41"/>
      <c r="I48" s="41"/>
      <c r="J48" s="41"/>
      <c r="K48" s="41"/>
      <c r="L48" s="52"/>
      <c r="M48" s="38"/>
      <c r="N48" s="35"/>
    </row>
    <row r="49" spans="1:14" ht="12" customHeight="1" x14ac:dyDescent="0.2">
      <c r="A49" s="36" t="s">
        <v>42</v>
      </c>
      <c r="B49" s="33" t="s">
        <v>78</v>
      </c>
      <c r="C49" s="33" t="s">
        <v>122</v>
      </c>
      <c r="D49" s="36"/>
      <c r="E49" s="36"/>
      <c r="F49" s="36"/>
      <c r="G49" s="36"/>
      <c r="H49" s="36"/>
      <c r="I49" s="36"/>
      <c r="J49" s="36"/>
      <c r="K49" s="36"/>
      <c r="L49" s="33" t="s">
        <v>86</v>
      </c>
      <c r="M49" s="48" t="s">
        <v>54</v>
      </c>
      <c r="N49" s="35" t="s">
        <v>107</v>
      </c>
    </row>
    <row r="50" spans="1:14" ht="12" customHeight="1" x14ac:dyDescent="0.2">
      <c r="A50" s="36" t="s">
        <v>43</v>
      </c>
      <c r="B50" s="33" t="s">
        <v>78</v>
      </c>
      <c r="C50" s="33" t="s">
        <v>122</v>
      </c>
      <c r="D50" s="36"/>
      <c r="E50" s="36"/>
      <c r="F50" s="36"/>
      <c r="G50" s="36"/>
      <c r="H50" s="36"/>
      <c r="I50" s="36"/>
      <c r="J50" s="36"/>
      <c r="K50" s="36"/>
      <c r="L50" s="33" t="s">
        <v>86</v>
      </c>
      <c r="M50" s="48" t="s">
        <v>54</v>
      </c>
      <c r="N50" s="35" t="s">
        <v>108</v>
      </c>
    </row>
    <row r="51" spans="1:14" ht="12" customHeight="1" x14ac:dyDescent="0.2">
      <c r="A51" s="36" t="s">
        <v>44</v>
      </c>
      <c r="B51" s="33" t="s">
        <v>78</v>
      </c>
      <c r="C51" s="33" t="s">
        <v>122</v>
      </c>
      <c r="D51" s="36"/>
      <c r="E51" s="36"/>
      <c r="F51" s="36"/>
      <c r="G51" s="36"/>
      <c r="H51" s="36"/>
      <c r="I51" s="36"/>
      <c r="J51" s="36"/>
      <c r="K51" s="36"/>
      <c r="L51" s="33" t="s">
        <v>86</v>
      </c>
      <c r="M51" s="48" t="s">
        <v>54</v>
      </c>
      <c r="N51" s="35" t="s">
        <v>108</v>
      </c>
    </row>
    <row r="52" spans="1:14" ht="12" customHeight="1" x14ac:dyDescent="0.2">
      <c r="A52" s="36" t="s">
        <v>45</v>
      </c>
      <c r="B52" s="33" t="s">
        <v>78</v>
      </c>
      <c r="C52" s="33" t="s">
        <v>122</v>
      </c>
      <c r="D52" s="36"/>
      <c r="E52" s="36"/>
      <c r="F52" s="36"/>
      <c r="G52" s="36"/>
      <c r="H52" s="36"/>
      <c r="I52" s="36"/>
      <c r="J52" s="36"/>
      <c r="K52" s="36"/>
      <c r="L52" s="33" t="s">
        <v>86</v>
      </c>
      <c r="M52" s="48" t="s">
        <v>54</v>
      </c>
      <c r="N52" s="35" t="s">
        <v>108</v>
      </c>
    </row>
    <row r="54" spans="1:14" ht="12" customHeight="1" x14ac:dyDescent="0.2">
      <c r="A54" s="36" t="s">
        <v>47</v>
      </c>
      <c r="B54" s="33" t="s">
        <v>83</v>
      </c>
      <c r="C54" s="33" t="s">
        <v>85</v>
      </c>
      <c r="D54" s="36"/>
      <c r="E54" s="36"/>
      <c r="F54" s="36"/>
      <c r="G54" s="36"/>
      <c r="H54" s="36"/>
      <c r="I54" s="36"/>
      <c r="J54" s="36"/>
      <c r="K54" s="36"/>
      <c r="L54" s="33" t="s">
        <v>86</v>
      </c>
      <c r="M54" s="48" t="s">
        <v>54</v>
      </c>
      <c r="N54" s="35" t="s">
        <v>111</v>
      </c>
    </row>
    <row r="55" spans="1:14" ht="12" customHeight="1" x14ac:dyDescent="0.2">
      <c r="A55" s="36" t="s">
        <v>48</v>
      </c>
      <c r="B55" s="33" t="s">
        <v>87</v>
      </c>
      <c r="C55" s="38" t="s">
        <v>127</v>
      </c>
      <c r="D55" s="36"/>
      <c r="E55" s="36"/>
      <c r="F55" s="36"/>
      <c r="G55" s="36"/>
      <c r="H55" s="36"/>
      <c r="I55" s="36"/>
      <c r="J55" s="36"/>
      <c r="K55" s="36"/>
      <c r="L55" s="33" t="s">
        <v>87</v>
      </c>
      <c r="M55" s="38"/>
      <c r="N55" s="35"/>
    </row>
    <row r="56" spans="1:14" ht="12" customHeight="1" x14ac:dyDescent="0.2">
      <c r="A56" s="36"/>
      <c r="B56" s="33"/>
      <c r="C56" s="38"/>
      <c r="D56" s="38"/>
      <c r="E56" s="38"/>
      <c r="F56" s="38"/>
      <c r="G56" s="36"/>
      <c r="H56" s="38"/>
      <c r="I56" s="38"/>
      <c r="J56" s="38"/>
      <c r="K56" s="38"/>
      <c r="L56" s="33"/>
      <c r="M56" s="38"/>
      <c r="N56" s="35"/>
    </row>
    <row r="57" spans="1:14" ht="12" customHeight="1" x14ac:dyDescent="0.2">
      <c r="A57" s="36" t="s">
        <v>49</v>
      </c>
      <c r="B57" s="33" t="s">
        <v>87</v>
      </c>
      <c r="C57" s="38" t="s">
        <v>127</v>
      </c>
      <c r="D57" s="36"/>
      <c r="E57" s="36"/>
      <c r="F57" s="36"/>
      <c r="G57" s="36"/>
      <c r="H57" s="36"/>
      <c r="I57" s="36"/>
      <c r="J57" s="36"/>
      <c r="K57" s="36"/>
      <c r="L57" s="33" t="s">
        <v>87</v>
      </c>
      <c r="M57" s="38"/>
      <c r="N57" s="35"/>
    </row>
    <row r="58" spans="1:14" ht="12" customHeight="1" x14ac:dyDescent="0.2">
      <c r="A58" s="36" t="s">
        <v>50</v>
      </c>
      <c r="B58" s="33" t="s">
        <v>87</v>
      </c>
      <c r="C58" s="38" t="s">
        <v>127</v>
      </c>
      <c r="D58" s="36"/>
      <c r="E58" s="36"/>
      <c r="F58" s="36"/>
      <c r="G58" s="36"/>
      <c r="H58" s="36"/>
      <c r="I58" s="36"/>
      <c r="J58" s="36"/>
      <c r="K58" s="36"/>
      <c r="L58" s="33" t="s">
        <v>87</v>
      </c>
      <c r="M58" s="38"/>
      <c r="N58" s="35"/>
    </row>
    <row r="59" spans="1:14" ht="12" customHeight="1" x14ac:dyDescent="0.2">
      <c r="A59" s="36" t="s">
        <v>51</v>
      </c>
      <c r="B59" s="33" t="s">
        <v>87</v>
      </c>
      <c r="C59" s="38" t="s">
        <v>127</v>
      </c>
      <c r="D59" s="36"/>
      <c r="E59" s="36"/>
      <c r="F59" s="36"/>
      <c r="G59" s="36"/>
      <c r="H59" s="36"/>
      <c r="I59" s="36"/>
      <c r="J59" s="36"/>
      <c r="K59" s="36"/>
      <c r="L59" s="33" t="s">
        <v>87</v>
      </c>
      <c r="M59" s="38"/>
      <c r="N59" s="35"/>
    </row>
    <row r="60" spans="1:14" ht="12" customHeight="1" x14ac:dyDescent="0.2">
      <c r="A60" s="36" t="s">
        <v>52</v>
      </c>
      <c r="B60" s="33" t="s">
        <v>87</v>
      </c>
      <c r="C60" s="38" t="s">
        <v>127</v>
      </c>
      <c r="D60" s="36"/>
      <c r="E60" s="36"/>
      <c r="F60" s="36"/>
      <c r="G60" s="36"/>
      <c r="H60" s="36"/>
      <c r="I60" s="36"/>
      <c r="J60" s="36"/>
      <c r="K60" s="36"/>
      <c r="L60" s="33" t="s">
        <v>87</v>
      </c>
      <c r="M60" s="38"/>
      <c r="N60" s="35"/>
    </row>
    <row r="61" spans="1:14" ht="12" customHeight="1" x14ac:dyDescent="0.2">
      <c r="A61" s="36" t="s">
        <v>34</v>
      </c>
      <c r="B61" s="33" t="s">
        <v>87</v>
      </c>
      <c r="C61" s="38" t="s">
        <v>127</v>
      </c>
      <c r="D61" s="36"/>
      <c r="E61" s="36"/>
      <c r="F61" s="36"/>
      <c r="G61" s="36"/>
      <c r="H61" s="36"/>
      <c r="I61" s="36"/>
      <c r="J61" s="36"/>
      <c r="K61" s="36"/>
      <c r="L61" s="33" t="s">
        <v>87</v>
      </c>
      <c r="M61" s="38"/>
      <c r="N61" s="35"/>
    </row>
    <row r="62" spans="1:14" ht="12" customHeight="1" x14ac:dyDescent="0.2">
      <c r="A62" s="36" t="s">
        <v>35</v>
      </c>
      <c r="B62" s="33" t="s">
        <v>83</v>
      </c>
      <c r="C62" s="39"/>
      <c r="D62" s="36"/>
      <c r="E62" s="36"/>
      <c r="F62" s="36"/>
      <c r="G62" s="36"/>
      <c r="H62" s="36"/>
      <c r="I62" s="36"/>
      <c r="J62" s="36"/>
      <c r="K62" s="36"/>
      <c r="L62" s="33" t="s">
        <v>86</v>
      </c>
      <c r="M62" s="38" t="s">
        <v>54</v>
      </c>
      <c r="N62" s="35" t="s">
        <v>129</v>
      </c>
    </row>
    <row r="63" spans="1:14" ht="12" customHeight="1" x14ac:dyDescent="0.2">
      <c r="A63" s="36" t="s">
        <v>36</v>
      </c>
      <c r="B63" s="33" t="s">
        <v>87</v>
      </c>
      <c r="C63" s="38" t="s">
        <v>127</v>
      </c>
      <c r="D63" s="36"/>
      <c r="E63" s="36"/>
      <c r="F63" s="36"/>
      <c r="G63" s="36"/>
      <c r="H63" s="36"/>
      <c r="I63" s="36"/>
      <c r="J63" s="36"/>
      <c r="K63" s="36"/>
      <c r="L63" s="33" t="s">
        <v>87</v>
      </c>
      <c r="M63" s="38"/>
      <c r="N63" s="35"/>
    </row>
    <row r="64" spans="1:14" ht="12" customHeight="1" x14ac:dyDescent="0.2">
      <c r="A64" s="36"/>
      <c r="B64" s="33"/>
      <c r="C64" s="33"/>
      <c r="D64" s="36"/>
      <c r="E64" s="36"/>
      <c r="F64" s="36"/>
      <c r="G64" s="36"/>
      <c r="H64" s="36"/>
      <c r="I64" s="36"/>
      <c r="J64" s="36"/>
      <c r="K64" s="36"/>
      <c r="L64" s="33"/>
      <c r="M64" s="38"/>
      <c r="N64" s="35"/>
    </row>
    <row r="70" spans="1:14" ht="12" customHeight="1" x14ac:dyDescent="0.2">
      <c r="A70" s="46"/>
      <c r="B70" s="54"/>
      <c r="C70" s="57"/>
      <c r="D70" s="47"/>
      <c r="E70" s="47"/>
      <c r="F70" s="47"/>
      <c r="G70" s="47"/>
      <c r="H70" s="47"/>
      <c r="I70" s="47"/>
      <c r="J70" s="47"/>
      <c r="K70" s="47"/>
      <c r="L70" s="54"/>
      <c r="M70" s="49"/>
      <c r="N70" s="36"/>
    </row>
    <row r="71" spans="1:14" ht="12" customHeight="1" x14ac:dyDescent="0.2">
      <c r="A71" s="36"/>
      <c r="B71" s="33"/>
      <c r="C71" s="51"/>
      <c r="D71" s="38"/>
      <c r="E71" s="38"/>
      <c r="F71" s="38"/>
      <c r="G71" s="38"/>
      <c r="H71" s="38"/>
      <c r="I71" s="38"/>
      <c r="J71" s="38"/>
      <c r="K71" s="38"/>
      <c r="L71" s="33"/>
      <c r="M71" s="41"/>
      <c r="N71" s="36"/>
    </row>
    <row r="72" spans="1:14" ht="12" customHeight="1" x14ac:dyDescent="0.2">
      <c r="A72" s="36"/>
      <c r="B72" s="33"/>
      <c r="C72" s="51"/>
      <c r="D72" s="38"/>
      <c r="E72" s="38"/>
      <c r="F72" s="38"/>
      <c r="G72" s="38"/>
      <c r="H72" s="38"/>
      <c r="I72" s="38"/>
      <c r="J72" s="38"/>
      <c r="K72" s="38"/>
      <c r="L72" s="33"/>
      <c r="M72" s="41"/>
      <c r="N72" s="36"/>
    </row>
    <row r="73" spans="1:14" ht="12" customHeight="1" x14ac:dyDescent="0.2">
      <c r="A73" s="36"/>
      <c r="B73" s="33"/>
      <c r="C73" s="51"/>
      <c r="D73" s="38"/>
      <c r="E73" s="38"/>
      <c r="F73" s="38"/>
      <c r="G73" s="38"/>
      <c r="H73" s="38"/>
      <c r="I73" s="38"/>
      <c r="J73" s="38"/>
      <c r="K73" s="38"/>
      <c r="L73" s="33"/>
      <c r="M73" s="38"/>
      <c r="N73" s="36"/>
    </row>
    <row r="74" spans="1:14" ht="12" customHeight="1" x14ac:dyDescent="0.2">
      <c r="A74" s="36"/>
      <c r="B74" s="33"/>
      <c r="C74" s="51"/>
      <c r="D74" s="38"/>
      <c r="E74" s="38"/>
      <c r="F74" s="38"/>
      <c r="G74" s="38"/>
      <c r="H74" s="38"/>
      <c r="I74" s="38"/>
      <c r="J74" s="38"/>
      <c r="K74" s="38"/>
      <c r="L74" s="33"/>
      <c r="M74" s="38"/>
      <c r="N74" s="36"/>
    </row>
    <row r="75" spans="1:14" ht="12" customHeight="1" x14ac:dyDescent="0.2">
      <c r="A75" s="36" t="s">
        <v>139</v>
      </c>
      <c r="B75" s="33"/>
      <c r="C75" s="51"/>
      <c r="D75" s="38"/>
      <c r="E75" s="38"/>
      <c r="F75" s="38"/>
      <c r="G75" s="38"/>
      <c r="H75" s="38"/>
      <c r="I75" s="38"/>
      <c r="J75" s="38"/>
      <c r="K75" s="38"/>
      <c r="L75" s="33"/>
      <c r="M75" s="38"/>
      <c r="N75" s="36"/>
    </row>
    <row r="76" spans="1:14" ht="12" customHeight="1" x14ac:dyDescent="0.2">
      <c r="A76" s="36"/>
      <c r="B76" s="33"/>
      <c r="C76" s="51"/>
      <c r="D76" s="38"/>
      <c r="E76" s="38"/>
      <c r="F76" s="38"/>
      <c r="G76" s="38"/>
      <c r="H76" s="38"/>
      <c r="I76" s="38"/>
      <c r="J76" s="38"/>
      <c r="K76" s="38"/>
      <c r="L76" s="33"/>
      <c r="M76" s="38"/>
      <c r="N76" s="36"/>
    </row>
    <row r="77" spans="1:14" ht="12" customHeight="1" x14ac:dyDescent="0.2">
      <c r="A77" s="36"/>
      <c r="B77" s="33"/>
      <c r="C77" s="51"/>
      <c r="D77" s="38"/>
      <c r="E77" s="38"/>
      <c r="F77" s="38"/>
      <c r="G77" s="38"/>
      <c r="H77" s="38"/>
      <c r="I77" s="38"/>
      <c r="J77" s="38"/>
      <c r="K77" s="38"/>
      <c r="L77" s="33"/>
      <c r="M77" s="38"/>
      <c r="N77" s="36"/>
    </row>
    <row r="78" spans="1:14" ht="12" customHeight="1" x14ac:dyDescent="0.2">
      <c r="A78" s="36"/>
      <c r="B78" s="33"/>
      <c r="C78" s="51"/>
      <c r="D78" s="38"/>
      <c r="E78" s="38"/>
      <c r="F78" s="38"/>
      <c r="G78" s="38"/>
      <c r="H78" s="38"/>
      <c r="I78" s="38"/>
      <c r="J78" s="38"/>
      <c r="K78" s="38"/>
      <c r="L78" s="33"/>
      <c r="M78" s="38"/>
      <c r="N78" s="36"/>
    </row>
    <row r="79" spans="1:14" ht="12" customHeight="1" x14ac:dyDescent="0.2">
      <c r="D79" s="37"/>
      <c r="E79" s="37"/>
      <c r="F79" s="37"/>
      <c r="G79" s="37"/>
      <c r="H79" s="37"/>
      <c r="I79" s="37"/>
      <c r="J79" s="37"/>
      <c r="K79" s="37"/>
      <c r="L79" s="55"/>
    </row>
    <row r="80" spans="1:14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</sheetData>
  <mergeCells count="1">
    <mergeCell ref="A1:M1"/>
  </mergeCells>
  <phoneticPr fontId="0" type="noConversion"/>
  <printOptions gridLines="1"/>
  <pageMargins left="0.67" right="0.75" top="1" bottom="1" header="0.5" footer="0.5"/>
  <pageSetup paperSize="5" scale="90" fitToHeight="2" orientation="landscape" horizontalDpi="4294967293" verticalDpi="300" r:id="rId1"/>
  <headerFooter alignWithMargins="0">
    <oddHeader>&amp;C&amp;"Comic Sans MS,Bold"&amp;16Maintenance Work Critical Path&amp;R&amp;D &amp;T</oddHeader>
  </headerFooter>
  <rowBreaks count="1" manualBreakCount="1">
    <brk id="40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="75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K40" sqref="K40"/>
    </sheetView>
  </sheetViews>
  <sheetFormatPr defaultRowHeight="12.75" x14ac:dyDescent="0.2"/>
  <cols>
    <col min="1" max="1" width="17.140625" customWidth="1"/>
    <col min="2" max="2" width="8.140625" bestFit="1" customWidth="1"/>
    <col min="3" max="3" width="7.7109375" bestFit="1" customWidth="1"/>
    <col min="4" max="7" width="8.140625" bestFit="1" customWidth="1"/>
    <col min="8" max="8" width="8.140625" customWidth="1"/>
    <col min="9" max="9" width="11.42578125" customWidth="1"/>
  </cols>
  <sheetData>
    <row r="1" spans="1:19" ht="18" x14ac:dyDescent="0.25">
      <c r="A1" s="102" t="s">
        <v>155</v>
      </c>
      <c r="B1" s="91"/>
      <c r="E1" t="s">
        <v>154</v>
      </c>
      <c r="I1" s="88" t="s">
        <v>172</v>
      </c>
      <c r="J1" s="88" t="s">
        <v>31</v>
      </c>
      <c r="L1" s="188" t="s">
        <v>168</v>
      </c>
      <c r="M1" s="188"/>
      <c r="N1" s="188"/>
      <c r="O1" s="188"/>
      <c r="P1" s="188"/>
      <c r="Q1" s="188"/>
      <c r="R1" s="188"/>
      <c r="S1" s="188"/>
    </row>
    <row r="2" spans="1:19" x14ac:dyDescent="0.2">
      <c r="B2" s="88" t="s">
        <v>7</v>
      </c>
      <c r="C2" s="88" t="s">
        <v>10</v>
      </c>
      <c r="D2" s="88" t="s">
        <v>2</v>
      </c>
      <c r="E2" s="88" t="s">
        <v>3</v>
      </c>
      <c r="F2" s="88" t="s">
        <v>25</v>
      </c>
      <c r="G2" s="88" t="s">
        <v>6</v>
      </c>
      <c r="H2" s="88" t="s">
        <v>12</v>
      </c>
      <c r="I2" s="189" t="s">
        <v>156</v>
      </c>
    </row>
    <row r="3" spans="1:19" x14ac:dyDescent="0.2">
      <c r="B3" s="104">
        <v>38158</v>
      </c>
      <c r="C3" s="104">
        <v>38159</v>
      </c>
      <c r="D3" s="104">
        <v>38160</v>
      </c>
      <c r="E3" s="104">
        <v>38161</v>
      </c>
      <c r="F3" s="104">
        <v>38162</v>
      </c>
      <c r="G3" s="104">
        <v>38163</v>
      </c>
      <c r="H3" s="104">
        <v>38164</v>
      </c>
      <c r="I3" s="189"/>
    </row>
    <row r="4" spans="1:19" x14ac:dyDescent="0.2">
      <c r="A4" s="103" t="s">
        <v>163</v>
      </c>
      <c r="C4" s="1">
        <v>6</v>
      </c>
      <c r="D4" s="1">
        <v>24</v>
      </c>
      <c r="E4" s="1">
        <v>24</v>
      </c>
      <c r="F4" s="1">
        <v>21</v>
      </c>
      <c r="G4" s="1"/>
      <c r="H4" s="1"/>
      <c r="I4" s="1">
        <f>SUM(C4:G4)</f>
        <v>75</v>
      </c>
      <c r="J4" s="86">
        <f t="shared" ref="J4:J9" si="0">I22</f>
        <v>80.916666666666671</v>
      </c>
      <c r="K4" s="109">
        <f t="shared" ref="K4:K9" si="1">I4-J4</f>
        <v>-5.9166666666666714</v>
      </c>
    </row>
    <row r="5" spans="1:19" x14ac:dyDescent="0.2">
      <c r="A5" s="103" t="s">
        <v>164</v>
      </c>
      <c r="C5" s="1">
        <v>2</v>
      </c>
      <c r="D5" s="1">
        <v>24</v>
      </c>
      <c r="E5" s="1">
        <v>24</v>
      </c>
      <c r="F5" s="1">
        <v>21</v>
      </c>
      <c r="G5" s="1"/>
      <c r="H5" s="1"/>
      <c r="I5" s="1">
        <f>SUM(C5:G5)</f>
        <v>71</v>
      </c>
      <c r="J5" s="86">
        <f t="shared" si="0"/>
        <v>77.7</v>
      </c>
      <c r="K5" s="109">
        <f t="shared" si="1"/>
        <v>-6.7000000000000028</v>
      </c>
    </row>
    <row r="6" spans="1:19" x14ac:dyDescent="0.2">
      <c r="A6" s="103" t="s">
        <v>165</v>
      </c>
      <c r="C6" s="1">
        <v>0</v>
      </c>
      <c r="D6" s="1">
        <v>24</v>
      </c>
      <c r="E6" s="1">
        <v>24</v>
      </c>
      <c r="F6" s="1">
        <v>24</v>
      </c>
      <c r="G6" s="1">
        <v>9</v>
      </c>
      <c r="H6" s="1"/>
      <c r="I6" s="1">
        <f>SUM(C6:G6)</f>
        <v>81</v>
      </c>
      <c r="J6" s="86">
        <f t="shared" si="0"/>
        <v>88.583333333333329</v>
      </c>
      <c r="K6" s="109">
        <f t="shared" si="1"/>
        <v>-7.5833333333333286</v>
      </c>
    </row>
    <row r="7" spans="1:19" x14ac:dyDescent="0.2">
      <c r="A7" s="103" t="s">
        <v>166</v>
      </c>
      <c r="C7" s="1">
        <v>3</v>
      </c>
      <c r="D7" s="1">
        <v>24</v>
      </c>
      <c r="E7" s="1">
        <v>24</v>
      </c>
      <c r="F7" s="1">
        <v>24</v>
      </c>
      <c r="G7" s="1">
        <v>9</v>
      </c>
      <c r="H7" s="1"/>
      <c r="I7" s="1">
        <f>SUM(C7:G7)</f>
        <v>84</v>
      </c>
      <c r="J7" s="86">
        <f t="shared" si="0"/>
        <v>105.33333333333334</v>
      </c>
      <c r="K7" s="109">
        <f t="shared" si="1"/>
        <v>-21.333333333333343</v>
      </c>
    </row>
    <row r="8" spans="1:19" x14ac:dyDescent="0.2">
      <c r="A8" s="103" t="s">
        <v>167</v>
      </c>
      <c r="C8" s="1">
        <v>8</v>
      </c>
      <c r="D8" s="1">
        <v>24</v>
      </c>
      <c r="E8" s="1">
        <v>24</v>
      </c>
      <c r="F8" s="1">
        <v>11</v>
      </c>
      <c r="G8" s="1"/>
      <c r="H8" s="1"/>
      <c r="I8" s="1">
        <f>SUM(C8:G8)</f>
        <v>67</v>
      </c>
      <c r="J8" s="86">
        <f t="shared" si="0"/>
        <v>74.916666666666671</v>
      </c>
      <c r="K8" s="109">
        <f t="shared" si="1"/>
        <v>-7.9166666666666714</v>
      </c>
    </row>
    <row r="9" spans="1:19" x14ac:dyDescent="0.2">
      <c r="A9" s="103" t="s">
        <v>26</v>
      </c>
      <c r="C9" s="1">
        <v>23</v>
      </c>
      <c r="D9" s="1">
        <v>24</v>
      </c>
      <c r="E9" s="1">
        <v>24</v>
      </c>
      <c r="F9" s="1">
        <v>24</v>
      </c>
      <c r="G9" s="1">
        <v>24</v>
      </c>
      <c r="H9" s="1">
        <v>9</v>
      </c>
      <c r="I9" s="1">
        <f>SUM(C9:H9)</f>
        <v>128</v>
      </c>
      <c r="J9" s="86">
        <f t="shared" si="0"/>
        <v>133.66666666666666</v>
      </c>
      <c r="K9" s="109">
        <f t="shared" si="1"/>
        <v>-5.6666666666666572</v>
      </c>
    </row>
    <row r="10" spans="1:19" x14ac:dyDescent="0.2">
      <c r="A10" s="91" t="s">
        <v>158</v>
      </c>
      <c r="B10" s="91"/>
      <c r="C10" s="90"/>
    </row>
    <row r="11" spans="1:19" x14ac:dyDescent="0.2">
      <c r="A11" s="103" t="s">
        <v>163</v>
      </c>
      <c r="C11" s="87">
        <f>$B$44/24*C4</f>
        <v>77.5</v>
      </c>
      <c r="D11" s="87">
        <f>$B$44/24*D4</f>
        <v>310</v>
      </c>
      <c r="E11" s="87">
        <f>$B$44/24*E4</f>
        <v>310</v>
      </c>
      <c r="F11" s="87">
        <f>$B$44/24*F4</f>
        <v>271.25</v>
      </c>
      <c r="G11" s="87">
        <f>$B$44/24*G4</f>
        <v>0</v>
      </c>
      <c r="H11" s="87"/>
    </row>
    <row r="12" spans="1:19" x14ac:dyDescent="0.2">
      <c r="A12" s="103" t="s">
        <v>164</v>
      </c>
      <c r="C12" s="87">
        <f>$B$45/24*C5</f>
        <v>23.833333333333332</v>
      </c>
      <c r="D12" s="87">
        <f>$B$45/24*D5</f>
        <v>286</v>
      </c>
      <c r="E12" s="87">
        <f>$B$45/24*E5</f>
        <v>286</v>
      </c>
      <c r="F12" s="87">
        <f>$B$45/24*F5</f>
        <v>250.25</v>
      </c>
      <c r="G12" s="87">
        <f>$B$45/24*G5</f>
        <v>0</v>
      </c>
      <c r="H12" s="87"/>
    </row>
    <row r="13" spans="1:19" x14ac:dyDescent="0.2">
      <c r="A13" s="103" t="s">
        <v>165</v>
      </c>
      <c r="C13" s="87">
        <f>$B$46/24*C6</f>
        <v>0</v>
      </c>
      <c r="D13" s="87">
        <f>$B$46/24*D6</f>
        <v>372</v>
      </c>
      <c r="E13" s="87">
        <f>$B$46/24*E6</f>
        <v>372</v>
      </c>
      <c r="F13" s="87">
        <f>$B$46/24*F6</f>
        <v>372</v>
      </c>
      <c r="G13" s="87">
        <f>$B$46/24*G6</f>
        <v>139.5</v>
      </c>
      <c r="H13" s="87"/>
    </row>
    <row r="14" spans="1:19" x14ac:dyDescent="0.2">
      <c r="A14" s="103" t="s">
        <v>166</v>
      </c>
      <c r="C14" s="87">
        <f>$B$47/24*C7</f>
        <v>49.75</v>
      </c>
      <c r="D14" s="87">
        <f>$B$47/24*D7</f>
        <v>398</v>
      </c>
      <c r="E14" s="87">
        <f>$B$47/24*E7</f>
        <v>398</v>
      </c>
      <c r="F14" s="87">
        <f>$B$47/24*F7</f>
        <v>398</v>
      </c>
      <c r="G14" s="87">
        <f>$B$47/24*G7</f>
        <v>149.25</v>
      </c>
      <c r="H14" s="87"/>
    </row>
    <row r="15" spans="1:19" x14ac:dyDescent="0.2">
      <c r="A15" s="103" t="s">
        <v>167</v>
      </c>
      <c r="C15" s="94">
        <f>$B$48/24*C8</f>
        <v>204</v>
      </c>
      <c r="D15" s="94">
        <f>$B$48/24*D8</f>
        <v>612</v>
      </c>
      <c r="E15" s="94">
        <f>$B$48/24*E8</f>
        <v>612</v>
      </c>
      <c r="F15" s="94">
        <f>$B$48/24*F8</f>
        <v>280.5</v>
      </c>
      <c r="G15" s="94">
        <f>$B$48/24*G8</f>
        <v>0</v>
      </c>
      <c r="H15" s="93"/>
    </row>
    <row r="16" spans="1:19" x14ac:dyDescent="0.2">
      <c r="C16" s="93">
        <f>-SUM(C11:C15)</f>
        <v>-355.08333333333331</v>
      </c>
      <c r="D16" s="93">
        <f>-SUM(D11:D15)</f>
        <v>-1978</v>
      </c>
      <c r="E16" s="93">
        <f>-SUM(E11:E15)</f>
        <v>-1978</v>
      </c>
      <c r="F16" s="93">
        <f>-SUM(F11:F15)</f>
        <v>-1572</v>
      </c>
      <c r="G16" s="93">
        <f>-SUM(G11:G15)</f>
        <v>-288.75</v>
      </c>
      <c r="H16" s="93"/>
    </row>
    <row r="17" spans="1:9" x14ac:dyDescent="0.2">
      <c r="A17" s="92" t="s">
        <v>161</v>
      </c>
      <c r="B17" s="92"/>
      <c r="C17" s="96">
        <f>C16</f>
        <v>-355.08333333333331</v>
      </c>
      <c r="D17" s="96">
        <f>D16+C17</f>
        <v>-2333.0833333333335</v>
      </c>
      <c r="E17" s="96">
        <f>E16+D17</f>
        <v>-4311.0833333333339</v>
      </c>
      <c r="F17" s="96">
        <f>F16+E17</f>
        <v>-5883.0833333333339</v>
      </c>
      <c r="G17" s="96">
        <f>G16+F17</f>
        <v>-6171.8333333333339</v>
      </c>
      <c r="H17" s="96">
        <f>H16+G17</f>
        <v>-6171.8333333333339</v>
      </c>
    </row>
    <row r="18" spans="1:9" x14ac:dyDescent="0.2">
      <c r="A18" s="103" t="s">
        <v>26</v>
      </c>
      <c r="B18" s="92"/>
      <c r="C18" s="106">
        <f t="shared" ref="C18:H18" si="2">-C9*$B$49/24</f>
        <v>-423.3533333333333</v>
      </c>
      <c r="D18" s="106">
        <f t="shared" si="2"/>
        <v>-441.76</v>
      </c>
      <c r="E18" s="106">
        <f t="shared" si="2"/>
        <v>-441.76</v>
      </c>
      <c r="F18" s="106">
        <f t="shared" si="2"/>
        <v>-441.76</v>
      </c>
      <c r="G18" s="106">
        <f t="shared" si="2"/>
        <v>-441.76</v>
      </c>
      <c r="H18" s="106">
        <f t="shared" si="2"/>
        <v>-165.66</v>
      </c>
    </row>
    <row r="19" spans="1:9" x14ac:dyDescent="0.2">
      <c r="A19" s="92" t="s">
        <v>162</v>
      </c>
      <c r="C19" s="100">
        <f>-C9*$B$49/24</f>
        <v>-423.3533333333333</v>
      </c>
      <c r="D19" s="100">
        <f>D18+C19</f>
        <v>-865.11333333333323</v>
      </c>
      <c r="E19" s="100">
        <f>E18+D19</f>
        <v>-1306.8733333333332</v>
      </c>
      <c r="F19" s="100">
        <f>F18+E19</f>
        <v>-1748.6333333333332</v>
      </c>
      <c r="G19" s="100">
        <f>G18+F19</f>
        <v>-2190.3933333333334</v>
      </c>
      <c r="H19" s="100">
        <f>H18+G19</f>
        <v>-2356.0533333333333</v>
      </c>
    </row>
    <row r="20" spans="1:9" x14ac:dyDescent="0.2">
      <c r="A20" s="92"/>
      <c r="C20" s="100"/>
      <c r="D20" s="100"/>
      <c r="E20" s="100"/>
      <c r="F20" s="100"/>
      <c r="G20" s="100"/>
      <c r="H20" s="100"/>
    </row>
    <row r="21" spans="1:9" x14ac:dyDescent="0.2">
      <c r="A21" s="101" t="s">
        <v>157</v>
      </c>
      <c r="B21" s="90"/>
    </row>
    <row r="22" spans="1:9" x14ac:dyDescent="0.2">
      <c r="A22" s="103" t="s">
        <v>163</v>
      </c>
      <c r="C22" s="86">
        <f>5+55/60</f>
        <v>5.916666666666667</v>
      </c>
      <c r="D22" s="1">
        <v>24</v>
      </c>
      <c r="E22" s="1">
        <v>24</v>
      </c>
      <c r="F22" s="1">
        <v>24</v>
      </c>
      <c r="G22" s="1">
        <v>3</v>
      </c>
      <c r="H22" s="1"/>
      <c r="I22" s="86">
        <f>SUM(C22:G22)</f>
        <v>80.916666666666671</v>
      </c>
    </row>
    <row r="23" spans="1:9" x14ac:dyDescent="0.2">
      <c r="A23" s="103" t="s">
        <v>164</v>
      </c>
      <c r="C23" s="86">
        <f>42/60</f>
        <v>0.7</v>
      </c>
      <c r="D23" s="1">
        <v>24</v>
      </c>
      <c r="E23" s="1">
        <v>24</v>
      </c>
      <c r="F23" s="1">
        <v>24</v>
      </c>
      <c r="G23" s="1">
        <v>5</v>
      </c>
      <c r="H23" s="1"/>
      <c r="I23" s="86">
        <f>SUM(C23:G23)</f>
        <v>77.7</v>
      </c>
    </row>
    <row r="24" spans="1:9" x14ac:dyDescent="0.2">
      <c r="A24" s="103" t="s">
        <v>165</v>
      </c>
      <c r="C24" s="86">
        <f>35/60</f>
        <v>0.58333333333333337</v>
      </c>
      <c r="D24" s="1">
        <v>24</v>
      </c>
      <c r="E24" s="1">
        <v>24</v>
      </c>
      <c r="F24" s="1">
        <v>24</v>
      </c>
      <c r="G24" s="1">
        <v>16</v>
      </c>
      <c r="H24" s="1"/>
      <c r="I24" s="86">
        <f>SUM(C24:G24)</f>
        <v>88.583333333333329</v>
      </c>
    </row>
    <row r="25" spans="1:9" x14ac:dyDescent="0.2">
      <c r="A25" s="103" t="s">
        <v>166</v>
      </c>
      <c r="C25" s="86">
        <f>9+20/60</f>
        <v>9.3333333333333339</v>
      </c>
      <c r="D25" s="1">
        <v>24</v>
      </c>
      <c r="E25" s="1">
        <v>24</v>
      </c>
      <c r="F25" s="1">
        <v>24</v>
      </c>
      <c r="G25" s="1">
        <v>24</v>
      </c>
      <c r="H25" s="1">
        <v>0</v>
      </c>
      <c r="I25" s="86">
        <f>SUM(C25:H25)</f>
        <v>105.33333333333334</v>
      </c>
    </row>
    <row r="26" spans="1:9" x14ac:dyDescent="0.2">
      <c r="A26" s="103" t="s">
        <v>167</v>
      </c>
      <c r="C26" s="86">
        <f>7+55/60</f>
        <v>7.916666666666667</v>
      </c>
      <c r="D26" s="1">
        <v>24</v>
      </c>
      <c r="E26" s="1">
        <v>24</v>
      </c>
      <c r="F26" s="1">
        <v>19</v>
      </c>
      <c r="G26" s="1">
        <v>0</v>
      </c>
      <c r="H26" s="1"/>
      <c r="I26" s="86">
        <f>SUM(C26:G26)</f>
        <v>74.916666666666671</v>
      </c>
    </row>
    <row r="27" spans="1:9" x14ac:dyDescent="0.2">
      <c r="A27" s="103" t="s">
        <v>26</v>
      </c>
      <c r="B27" s="86">
        <f>6+55/60</f>
        <v>6.916666666666667</v>
      </c>
      <c r="C27" s="86">
        <v>24</v>
      </c>
      <c r="D27" s="1">
        <v>24</v>
      </c>
      <c r="E27" s="1">
        <v>24</v>
      </c>
      <c r="F27" s="1">
        <v>24</v>
      </c>
      <c r="G27" s="1">
        <v>24</v>
      </c>
      <c r="H27" s="86">
        <f>13+4/6</f>
        <v>13.666666666666666</v>
      </c>
      <c r="I27" s="86">
        <f>SUM(C27:H27)</f>
        <v>133.66666666666666</v>
      </c>
    </row>
    <row r="28" spans="1:9" x14ac:dyDescent="0.2">
      <c r="A28" s="90" t="s">
        <v>159</v>
      </c>
      <c r="B28" s="90"/>
    </row>
    <row r="29" spans="1:9" x14ac:dyDescent="0.2">
      <c r="A29" s="103" t="s">
        <v>163</v>
      </c>
      <c r="C29" s="87">
        <f t="shared" ref="C29:H29" si="3">$B$44/24*C22</f>
        <v>76.423611111111114</v>
      </c>
      <c r="D29" s="87">
        <f t="shared" si="3"/>
        <v>310</v>
      </c>
      <c r="E29" s="87">
        <f t="shared" si="3"/>
        <v>310</v>
      </c>
      <c r="F29" s="87">
        <f t="shared" si="3"/>
        <v>310</v>
      </c>
      <c r="G29" s="87">
        <f t="shared" si="3"/>
        <v>38.75</v>
      </c>
      <c r="H29" s="87">
        <f t="shared" si="3"/>
        <v>0</v>
      </c>
    </row>
    <row r="30" spans="1:9" x14ac:dyDescent="0.2">
      <c r="A30" s="103" t="s">
        <v>164</v>
      </c>
      <c r="C30" s="87">
        <f t="shared" ref="C30:H30" si="4">$B$45/24*C23</f>
        <v>8.341666666666665</v>
      </c>
      <c r="D30" s="87">
        <f t="shared" si="4"/>
        <v>286</v>
      </c>
      <c r="E30" s="87">
        <f t="shared" si="4"/>
        <v>286</v>
      </c>
      <c r="F30" s="87">
        <f t="shared" si="4"/>
        <v>286</v>
      </c>
      <c r="G30" s="87">
        <f t="shared" si="4"/>
        <v>59.583333333333329</v>
      </c>
      <c r="H30" s="87">
        <f t="shared" si="4"/>
        <v>0</v>
      </c>
    </row>
    <row r="31" spans="1:9" x14ac:dyDescent="0.2">
      <c r="A31" s="103" t="s">
        <v>165</v>
      </c>
      <c r="C31" s="87">
        <f t="shared" ref="C31:H31" si="5">$B$46/24*C24</f>
        <v>9.0416666666666679</v>
      </c>
      <c r="D31" s="87">
        <f t="shared" si="5"/>
        <v>372</v>
      </c>
      <c r="E31" s="87">
        <f t="shared" si="5"/>
        <v>372</v>
      </c>
      <c r="F31" s="87">
        <f t="shared" si="5"/>
        <v>372</v>
      </c>
      <c r="G31" s="87">
        <f t="shared" si="5"/>
        <v>248</v>
      </c>
      <c r="H31" s="87">
        <f t="shared" si="5"/>
        <v>0</v>
      </c>
    </row>
    <row r="32" spans="1:9" x14ac:dyDescent="0.2">
      <c r="A32" s="103" t="s">
        <v>166</v>
      </c>
      <c r="C32" s="87">
        <f t="shared" ref="C32:H32" si="6">$B$47/24*C25</f>
        <v>154.77777777777777</v>
      </c>
      <c r="D32" s="87">
        <f t="shared" si="6"/>
        <v>398</v>
      </c>
      <c r="E32" s="87">
        <f t="shared" si="6"/>
        <v>398</v>
      </c>
      <c r="F32" s="87">
        <f t="shared" si="6"/>
        <v>398</v>
      </c>
      <c r="G32" s="87">
        <f t="shared" si="6"/>
        <v>398</v>
      </c>
      <c r="H32" s="87">
        <f t="shared" si="6"/>
        <v>0</v>
      </c>
    </row>
    <row r="33" spans="1:8" x14ac:dyDescent="0.2">
      <c r="A33" s="103" t="s">
        <v>167</v>
      </c>
      <c r="C33" s="94">
        <f t="shared" ref="C33:H33" si="7">$B$48/24*C26</f>
        <v>201.875</v>
      </c>
      <c r="D33" s="94">
        <f t="shared" si="7"/>
        <v>612</v>
      </c>
      <c r="E33" s="94">
        <f t="shared" si="7"/>
        <v>612</v>
      </c>
      <c r="F33" s="94">
        <f t="shared" si="7"/>
        <v>484.5</v>
      </c>
      <c r="G33" s="94">
        <f t="shared" si="7"/>
        <v>0</v>
      </c>
      <c r="H33" s="94">
        <f t="shared" si="7"/>
        <v>0</v>
      </c>
    </row>
    <row r="34" spans="1:8" x14ac:dyDescent="0.2">
      <c r="C34" s="93">
        <f t="shared" ref="C34:H34" si="8">-SUM(C29:C33)</f>
        <v>-450.45972222222224</v>
      </c>
      <c r="D34" s="93">
        <f t="shared" si="8"/>
        <v>-1978</v>
      </c>
      <c r="E34" s="93">
        <f t="shared" si="8"/>
        <v>-1978</v>
      </c>
      <c r="F34" s="93">
        <f t="shared" si="8"/>
        <v>-1850.5</v>
      </c>
      <c r="G34" s="93">
        <f t="shared" si="8"/>
        <v>-744.33333333333326</v>
      </c>
      <c r="H34" s="93">
        <f t="shared" si="8"/>
        <v>0</v>
      </c>
    </row>
    <row r="35" spans="1:8" x14ac:dyDescent="0.2">
      <c r="A35" s="89" t="s">
        <v>161</v>
      </c>
      <c r="B35" s="89"/>
      <c r="C35" s="95">
        <f>C34</f>
        <v>-450.45972222222224</v>
      </c>
      <c r="D35" s="95">
        <f>D34+C35</f>
        <v>-2428.4597222222224</v>
      </c>
      <c r="E35" s="95">
        <f>E34+D35</f>
        <v>-4406.4597222222219</v>
      </c>
      <c r="F35" s="95">
        <f>F34+E35</f>
        <v>-6256.9597222222219</v>
      </c>
      <c r="G35" s="95">
        <f>G34+F35</f>
        <v>-7001.2930555555549</v>
      </c>
      <c r="H35" s="95">
        <f>H34+G35</f>
        <v>-7001.2930555555549</v>
      </c>
    </row>
    <row r="36" spans="1:8" x14ac:dyDescent="0.2">
      <c r="A36" s="103" t="s">
        <v>26</v>
      </c>
      <c r="B36" s="107">
        <f t="shared" ref="B36:G36" si="9">-B27*$B$49/24</f>
        <v>-127.31277777777778</v>
      </c>
      <c r="C36" s="106">
        <f t="shared" si="9"/>
        <v>-441.76</v>
      </c>
      <c r="D36" s="106">
        <f t="shared" si="9"/>
        <v>-441.76</v>
      </c>
      <c r="E36" s="106">
        <f t="shared" si="9"/>
        <v>-441.76</v>
      </c>
      <c r="F36" s="106">
        <f t="shared" si="9"/>
        <v>-441.76</v>
      </c>
      <c r="G36" s="106">
        <f t="shared" si="9"/>
        <v>-441.76</v>
      </c>
      <c r="H36" s="106">
        <f>-H27*$B$49/24</f>
        <v>-251.55777777777777</v>
      </c>
    </row>
    <row r="37" spans="1:8" x14ac:dyDescent="0.2">
      <c r="A37" s="98" t="s">
        <v>162</v>
      </c>
      <c r="B37" s="108">
        <f>B36</f>
        <v>-127.31277777777778</v>
      </c>
      <c r="C37" s="99">
        <f>C36+B37</f>
        <v>-569.07277777777779</v>
      </c>
      <c r="D37" s="99">
        <f>C37-D27*$B$49/24</f>
        <v>-1010.8327777777778</v>
      </c>
      <c r="E37" s="99">
        <f>D37-E27*$B$49/24</f>
        <v>-1452.5927777777779</v>
      </c>
      <c r="F37" s="99">
        <f>E37-F27*$B$49/24</f>
        <v>-1894.3527777777779</v>
      </c>
      <c r="G37" s="99">
        <f>F37-G27*$B$49/24</f>
        <v>-2336.1127777777779</v>
      </c>
      <c r="H37" s="99">
        <f>G37-H27*$B$49/24</f>
        <v>-2587.6705555555554</v>
      </c>
    </row>
    <row r="39" spans="1:8" x14ac:dyDescent="0.2">
      <c r="A39" s="1" t="s">
        <v>169</v>
      </c>
      <c r="B39" s="1"/>
      <c r="C39" s="105">
        <f t="shared" ref="C39:H39" si="10">C35-C17</f>
        <v>-95.376388888888926</v>
      </c>
      <c r="D39" s="105">
        <f t="shared" si="10"/>
        <v>-95.376388888888869</v>
      </c>
      <c r="E39" s="105">
        <f t="shared" si="10"/>
        <v>-95.376388888887959</v>
      </c>
      <c r="F39" s="105">
        <f t="shared" si="10"/>
        <v>-373.87638888888796</v>
      </c>
      <c r="G39" s="105">
        <f t="shared" si="10"/>
        <v>-829.45972222222099</v>
      </c>
      <c r="H39" s="105">
        <f t="shared" si="10"/>
        <v>-829.45972222222099</v>
      </c>
    </row>
    <row r="40" spans="1:8" x14ac:dyDescent="0.2">
      <c r="A40" s="1" t="s">
        <v>170</v>
      </c>
      <c r="B40" s="87">
        <f>B36</f>
        <v>-127.31277777777778</v>
      </c>
      <c r="C40" s="105">
        <f t="shared" ref="C40:H40" si="11">C37-C19</f>
        <v>-145.71944444444449</v>
      </c>
      <c r="D40" s="105">
        <f t="shared" si="11"/>
        <v>-145.71944444444455</v>
      </c>
      <c r="E40" s="105">
        <f t="shared" si="11"/>
        <v>-145.71944444444466</v>
      </c>
      <c r="F40" s="105">
        <f t="shared" si="11"/>
        <v>-145.71944444444466</v>
      </c>
      <c r="G40" s="105">
        <f t="shared" si="11"/>
        <v>-145.71944444444443</v>
      </c>
      <c r="H40" s="105">
        <f t="shared" si="11"/>
        <v>-231.61722222222215</v>
      </c>
    </row>
    <row r="41" spans="1:8" x14ac:dyDescent="0.2">
      <c r="A41" s="1" t="s">
        <v>171</v>
      </c>
      <c r="B41" s="87">
        <f>B36</f>
        <v>-127.31277777777778</v>
      </c>
      <c r="C41" s="105">
        <f t="shared" ref="C41:H41" si="12">SUM(C39:C40)</f>
        <v>-241.09583333333342</v>
      </c>
      <c r="D41" s="105">
        <f t="shared" si="12"/>
        <v>-241.09583333333342</v>
      </c>
      <c r="E41" s="105">
        <f t="shared" si="12"/>
        <v>-241.09583333333262</v>
      </c>
      <c r="F41" s="105">
        <f t="shared" si="12"/>
        <v>-519.59583333333262</v>
      </c>
      <c r="G41" s="105">
        <f t="shared" si="12"/>
        <v>-975.17916666666542</v>
      </c>
      <c r="H41" s="105">
        <f t="shared" si="12"/>
        <v>-1061.0769444444431</v>
      </c>
    </row>
    <row r="43" spans="1:8" x14ac:dyDescent="0.2">
      <c r="A43" s="97" t="s">
        <v>160</v>
      </c>
    </row>
    <row r="44" spans="1:8" x14ac:dyDescent="0.2">
      <c r="A44" s="103" t="s">
        <v>163</v>
      </c>
      <c r="B44" s="1">
        <v>310</v>
      </c>
    </row>
    <row r="45" spans="1:8" x14ac:dyDescent="0.2">
      <c r="A45" s="103" t="s">
        <v>164</v>
      </c>
      <c r="B45" s="1">
        <v>286</v>
      </c>
    </row>
    <row r="46" spans="1:8" x14ac:dyDescent="0.2">
      <c r="A46" s="103" t="s">
        <v>165</v>
      </c>
      <c r="B46" s="1">
        <v>372</v>
      </c>
    </row>
    <row r="47" spans="1:8" x14ac:dyDescent="0.2">
      <c r="A47" s="103" t="s">
        <v>166</v>
      </c>
      <c r="B47" s="1">
        <v>398</v>
      </c>
    </row>
    <row r="48" spans="1:8" x14ac:dyDescent="0.2">
      <c r="A48" s="103" t="s">
        <v>167</v>
      </c>
      <c r="B48" s="1">
        <v>612</v>
      </c>
    </row>
    <row r="49" spans="1:2" x14ac:dyDescent="0.2">
      <c r="A49" s="103" t="s">
        <v>26</v>
      </c>
      <c r="B49" s="87">
        <f>11044/25</f>
        <v>441.76</v>
      </c>
    </row>
  </sheetData>
  <mergeCells count="2">
    <mergeCell ref="L1:S1"/>
    <mergeCell ref="I2:I3"/>
  </mergeCells>
  <phoneticPr fontId="0" type="noConversion"/>
  <printOptions horizontalCentered="1"/>
  <pageMargins left="0.75" right="0.75" top="1" bottom="1" header="0.5" footer="0.5"/>
  <pageSetup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Sheet2</vt:lpstr>
      <vt:lpstr>Sheet1</vt:lpstr>
      <vt:lpstr>Actual</vt:lpstr>
      <vt:lpstr>Detailed Schedule</vt:lpstr>
      <vt:lpstr>Maintenance Critical Path</vt:lpstr>
      <vt:lpstr>Production Impact</vt:lpstr>
      <vt:lpstr>'Detailed Schedule'!Print_Area</vt:lpstr>
      <vt:lpstr>'Maintenance Critical Path'!Print_Area</vt:lpstr>
      <vt:lpstr>'Production Impact'!Print_Area</vt:lpstr>
      <vt:lpstr>'Maintenance Critical Path'!Print_Titles</vt:lpstr>
    </vt:vector>
  </TitlesOfParts>
  <Company>Calhoun Operations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Bowater Newsprint</dc:creator>
  <cp:lastModifiedBy>Timothy Hall</cp:lastModifiedBy>
  <cp:lastPrinted>2019-01-15T13:46:51Z</cp:lastPrinted>
  <dcterms:created xsi:type="dcterms:W3CDTF">1999-10-08T14:03:48Z</dcterms:created>
  <dcterms:modified xsi:type="dcterms:W3CDTF">2019-02-27T17:55:52Z</dcterms:modified>
</cp:coreProperties>
</file>